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2390" windowHeight="8835" tabRatio="667" activeTab="5"/>
  </bookViews>
  <sheets>
    <sheet name="Batting - Friendlies" sheetId="5" r:id="rId1"/>
    <sheet name="Batting - CUP" sheetId="4" r:id="rId2"/>
    <sheet name="Batting - League" sheetId="6" r:id="rId3"/>
    <sheet name="Bowling - Friendlies" sheetId="1" r:id="rId4"/>
    <sheet name="Bowling - CUP" sheetId="3" r:id="rId5"/>
    <sheet name="Bowling - League" sheetId="7" r:id="rId6"/>
  </sheets>
  <calcPr calcId="125725"/>
</workbook>
</file>

<file path=xl/calcChain.xml><?xml version="1.0" encoding="utf-8"?>
<calcChain xmlns="http://schemas.openxmlformats.org/spreadsheetml/2006/main">
  <c r="C30" i="1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B30"/>
  <c r="AG28"/>
  <c r="AH28" s="1"/>
  <c r="AF28"/>
  <c r="AE28"/>
  <c r="AD28"/>
  <c r="AD8"/>
  <c r="AE8"/>
  <c r="AF8"/>
  <c r="AG8"/>
  <c r="AD9"/>
  <c r="AE9"/>
  <c r="AF9"/>
  <c r="AG9"/>
  <c r="AD10"/>
  <c r="AE10"/>
  <c r="AF10"/>
  <c r="AG10"/>
  <c r="AD11"/>
  <c r="AD30" s="1"/>
  <c r="AE11"/>
  <c r="AE30" s="1"/>
  <c r="AF11"/>
  <c r="AF30" s="1"/>
  <c r="AG11"/>
  <c r="AG30" s="1"/>
  <c r="AD12"/>
  <c r="AE12"/>
  <c r="AF12"/>
  <c r="AG12"/>
  <c r="AD13"/>
  <c r="AE13"/>
  <c r="AF13"/>
  <c r="AG13"/>
  <c r="AD14"/>
  <c r="AE14"/>
  <c r="AF14"/>
  <c r="AG14"/>
  <c r="AD15"/>
  <c r="AE15"/>
  <c r="AF15"/>
  <c r="AG15"/>
  <c r="AD16"/>
  <c r="AE16"/>
  <c r="AF16"/>
  <c r="AG16"/>
  <c r="AD17"/>
  <c r="AE17"/>
  <c r="AF17"/>
  <c r="AG17"/>
  <c r="AD18"/>
  <c r="AE18"/>
  <c r="AF18"/>
  <c r="AG18"/>
  <c r="AD19"/>
  <c r="AE19"/>
  <c r="AF19"/>
  <c r="AG19"/>
  <c r="AD20"/>
  <c r="AE20"/>
  <c r="AF20"/>
  <c r="AG20"/>
  <c r="AD21"/>
  <c r="AE21"/>
  <c r="AF21"/>
  <c r="AG21"/>
  <c r="AD22"/>
  <c r="AE22"/>
  <c r="AF22"/>
  <c r="AG22"/>
  <c r="AD23"/>
  <c r="AE23"/>
  <c r="AF23"/>
  <c r="AG23"/>
  <c r="AD24"/>
  <c r="AE24"/>
  <c r="AF24"/>
  <c r="AG24"/>
  <c r="AD25"/>
  <c r="AE25"/>
  <c r="AF25"/>
  <c r="AG25"/>
  <c r="AD26"/>
  <c r="AE26"/>
  <c r="AF26"/>
  <c r="AG26"/>
  <c r="AD27"/>
  <c r="AE27"/>
  <c r="AF27"/>
  <c r="AG27"/>
  <c r="AE7"/>
  <c r="AF7"/>
  <c r="AG7"/>
  <c r="AD7"/>
  <c r="Y8" i="5"/>
  <c r="Z8"/>
  <c r="Y9"/>
  <c r="Z9"/>
  <c r="Y10"/>
  <c r="Z10"/>
  <c r="Y11"/>
  <c r="Z11"/>
  <c r="Y12"/>
  <c r="Z12"/>
  <c r="Y13"/>
  <c r="Z13"/>
  <c r="Y14"/>
  <c r="Z14"/>
  <c r="Y15"/>
  <c r="Z15"/>
  <c r="Y16"/>
  <c r="Z16"/>
  <c r="Y17"/>
  <c r="Z17"/>
  <c r="Y18"/>
  <c r="Z18"/>
  <c r="Y19"/>
  <c r="Z19"/>
  <c r="Y20"/>
  <c r="Z20"/>
  <c r="Y21"/>
  <c r="Z21"/>
  <c r="Y22"/>
  <c r="Z22"/>
  <c r="Y23"/>
  <c r="Z23"/>
  <c r="Y24"/>
  <c r="Z24"/>
  <c r="Y25"/>
  <c r="Z25"/>
  <c r="Y26"/>
  <c r="Z26"/>
  <c r="Y27"/>
  <c r="Z27"/>
  <c r="Y28"/>
  <c r="Z28"/>
  <c r="Y29"/>
  <c r="Z29"/>
  <c r="Y30"/>
  <c r="Z30"/>
  <c r="Y31"/>
  <c r="Z31"/>
  <c r="Y32"/>
  <c r="Z32"/>
  <c r="Y33"/>
  <c r="Z33"/>
  <c r="Z7"/>
  <c r="Y7"/>
  <c r="AA10"/>
  <c r="L7" i="6"/>
  <c r="K7"/>
  <c r="L6"/>
  <c r="K6"/>
  <c r="R22" i="3"/>
  <c r="R7" i="7"/>
  <c r="S7"/>
  <c r="T7"/>
  <c r="U7"/>
  <c r="V7"/>
  <c r="AA11" i="5"/>
  <c r="AA14"/>
  <c r="AA15"/>
  <c r="AA17"/>
  <c r="AA20"/>
  <c r="AA22"/>
  <c r="AA25"/>
  <c r="AA28"/>
  <c r="AA32"/>
  <c r="AA26"/>
  <c r="AA27"/>
  <c r="AA9"/>
  <c r="N22" i="3"/>
  <c r="J22"/>
  <c r="F22"/>
  <c r="B22"/>
  <c r="X21"/>
  <c r="Y21"/>
  <c r="Z21" s="1"/>
  <c r="AA21"/>
  <c r="W21"/>
  <c r="V21"/>
  <c r="P29" i="4"/>
  <c r="M27"/>
  <c r="N27"/>
  <c r="V6" i="3"/>
  <c r="W6"/>
  <c r="X6"/>
  <c r="Y6"/>
  <c r="M7" i="4"/>
  <c r="N7"/>
  <c r="AI28" i="1" l="1"/>
  <c r="AA13" i="5"/>
  <c r="AA21"/>
  <c r="AA18"/>
  <c r="M7" i="6"/>
  <c r="M6"/>
  <c r="O27" i="4"/>
  <c r="Q27" s="1"/>
  <c r="AA6" i="3"/>
  <c r="W7" i="7"/>
  <c r="AH27" i="1"/>
  <c r="AI27"/>
  <c r="AA30" i="5"/>
  <c r="AA29"/>
  <c r="AA19"/>
  <c r="AA31"/>
  <c r="AA33"/>
  <c r="AA24"/>
  <c r="AA23"/>
  <c r="AA16"/>
  <c r="AA12"/>
  <c r="AA8"/>
  <c r="O7" i="4"/>
  <c r="Q7" s="1"/>
  <c r="Z6" i="3"/>
  <c r="Q13" i="4"/>
  <c r="Q15"/>
  <c r="Q18"/>
  <c r="Q20"/>
  <c r="Q23"/>
  <c r="Q25"/>
  <c r="Q26"/>
  <c r="M8"/>
  <c r="N8"/>
  <c r="M9"/>
  <c r="N9"/>
  <c r="V10" i="3"/>
  <c r="W10"/>
  <c r="X10"/>
  <c r="Y10"/>
  <c r="Z10"/>
  <c r="AA10"/>
  <c r="AI7" i="1"/>
  <c r="AI8"/>
  <c r="AH8"/>
  <c r="AI9"/>
  <c r="AA7" i="5"/>
  <c r="M14" i="4"/>
  <c r="N14"/>
  <c r="AH26" i="1"/>
  <c r="AH25"/>
  <c r="AI24"/>
  <c r="AI17"/>
  <c r="AI19"/>
  <c r="AH17"/>
  <c r="AH18"/>
  <c r="AH19"/>
  <c r="N11" i="4"/>
  <c r="O11" s="1"/>
  <c r="Q11" s="1"/>
  <c r="N12"/>
  <c r="N13"/>
  <c r="N15"/>
  <c r="N16"/>
  <c r="N17"/>
  <c r="N18"/>
  <c r="N19"/>
  <c r="N20"/>
  <c r="N21"/>
  <c r="N22"/>
  <c r="N23"/>
  <c r="N24"/>
  <c r="N25"/>
  <c r="N26"/>
  <c r="N10"/>
  <c r="M11"/>
  <c r="M12"/>
  <c r="M13"/>
  <c r="M15"/>
  <c r="M16"/>
  <c r="M17"/>
  <c r="M18"/>
  <c r="M19"/>
  <c r="M20"/>
  <c r="M21"/>
  <c r="M22"/>
  <c r="O22" s="1"/>
  <c r="Q22" s="1"/>
  <c r="M23"/>
  <c r="M24"/>
  <c r="M25"/>
  <c r="M26"/>
  <c r="M10"/>
  <c r="X20" i="3"/>
  <c r="V20"/>
  <c r="AA20"/>
  <c r="Y20"/>
  <c r="Z20"/>
  <c r="W20"/>
  <c r="Y8"/>
  <c r="Y9"/>
  <c r="Y11"/>
  <c r="Y12"/>
  <c r="Y13"/>
  <c r="Y14"/>
  <c r="Y15"/>
  <c r="Y16"/>
  <c r="Y17"/>
  <c r="Y18"/>
  <c r="Y19"/>
  <c r="Y7"/>
  <c r="X8"/>
  <c r="X9"/>
  <c r="X11"/>
  <c r="X12"/>
  <c r="X13"/>
  <c r="X14"/>
  <c r="X15"/>
  <c r="X16"/>
  <c r="X17"/>
  <c r="X18"/>
  <c r="X19"/>
  <c r="X7"/>
  <c r="W8"/>
  <c r="W9"/>
  <c r="W11"/>
  <c r="W12"/>
  <c r="W13"/>
  <c r="W14"/>
  <c r="W15"/>
  <c r="W16"/>
  <c r="W17"/>
  <c r="W18"/>
  <c r="W19"/>
  <c r="W7"/>
  <c r="V8"/>
  <c r="V9"/>
  <c r="V11"/>
  <c r="V12"/>
  <c r="V13"/>
  <c r="V14"/>
  <c r="V15"/>
  <c r="V16"/>
  <c r="V17"/>
  <c r="V18"/>
  <c r="V19"/>
  <c r="V7"/>
  <c r="L22" i="6"/>
  <c r="K22"/>
  <c r="M22"/>
  <c r="T21" i="7"/>
  <c r="R21"/>
  <c r="W21"/>
  <c r="U21"/>
  <c r="V21" s="1"/>
  <c r="S21"/>
  <c r="T20"/>
  <c r="R20"/>
  <c r="U20"/>
  <c r="V20" s="1"/>
  <c r="S20"/>
  <c r="L10" i="6"/>
  <c r="L11"/>
  <c r="M11" s="1"/>
  <c r="L8"/>
  <c r="K8"/>
  <c r="L12"/>
  <c r="K12"/>
  <c r="L15"/>
  <c r="L16"/>
  <c r="L18"/>
  <c r="M18" s="1"/>
  <c r="L20"/>
  <c r="K20"/>
  <c r="L19"/>
  <c r="L23"/>
  <c r="L24"/>
  <c r="K24"/>
  <c r="L21"/>
  <c r="K21"/>
  <c r="L25"/>
  <c r="L9"/>
  <c r="K9"/>
  <c r="AA19" i="3"/>
  <c r="Z19"/>
  <c r="O12" i="4"/>
  <c r="Q12" s="1"/>
  <c r="O13"/>
  <c r="O15"/>
  <c r="O16"/>
  <c r="Q16" s="1"/>
  <c r="O17"/>
  <c r="Q17" s="1"/>
  <c r="O18"/>
  <c r="O19"/>
  <c r="Q19" s="1"/>
  <c r="O20"/>
  <c r="O21"/>
  <c r="Q21" s="1"/>
  <c r="O23"/>
  <c r="O24"/>
  <c r="Q24" s="1"/>
  <c r="O25"/>
  <c r="O10"/>
  <c r="Q10" s="1"/>
  <c r="R8" i="7"/>
  <c r="S8"/>
  <c r="T8"/>
  <c r="W8" s="1"/>
  <c r="U8"/>
  <c r="V8" s="1"/>
  <c r="R9"/>
  <c r="S9"/>
  <c r="T9"/>
  <c r="W9" s="1"/>
  <c r="U9"/>
  <c r="R10"/>
  <c r="S10"/>
  <c r="T10"/>
  <c r="W10" s="1"/>
  <c r="U10"/>
  <c r="V10" s="1"/>
  <c r="R11"/>
  <c r="S11"/>
  <c r="T11"/>
  <c r="W11" s="1"/>
  <c r="U11"/>
  <c r="V11"/>
  <c r="R12"/>
  <c r="S12"/>
  <c r="T12"/>
  <c r="W12" s="1"/>
  <c r="U12"/>
  <c r="R13"/>
  <c r="S13"/>
  <c r="T13"/>
  <c r="W13" s="1"/>
  <c r="U13"/>
  <c r="V13" s="1"/>
  <c r="R14"/>
  <c r="S14"/>
  <c r="T14"/>
  <c r="U14"/>
  <c r="V14" s="1"/>
  <c r="R15"/>
  <c r="S15"/>
  <c r="T15"/>
  <c r="W15" s="1"/>
  <c r="U15"/>
  <c r="V15"/>
  <c r="R16"/>
  <c r="S16"/>
  <c r="T16"/>
  <c r="W16" s="1"/>
  <c r="U16"/>
  <c r="V16" s="1"/>
  <c r="R17"/>
  <c r="S17"/>
  <c r="T17"/>
  <c r="W17" s="1"/>
  <c r="U17"/>
  <c r="V17" s="1"/>
  <c r="R18"/>
  <c r="S18"/>
  <c r="T18"/>
  <c r="W18" s="1"/>
  <c r="U18"/>
  <c r="V18" s="1"/>
  <c r="R19"/>
  <c r="S19"/>
  <c r="T19"/>
  <c r="W19" s="1"/>
  <c r="U19"/>
  <c r="V19" s="1"/>
  <c r="K10" i="6"/>
  <c r="K11"/>
  <c r="K13"/>
  <c r="L13"/>
  <c r="M13" s="1"/>
  <c r="K14"/>
  <c r="L14"/>
  <c r="M14" s="1"/>
  <c r="K15"/>
  <c r="K16"/>
  <c r="M16" s="1"/>
  <c r="K17"/>
  <c r="L17"/>
  <c r="M17" s="1"/>
  <c r="K18"/>
  <c r="K19"/>
  <c r="M19" s="1"/>
  <c r="K23"/>
  <c r="M23" s="1"/>
  <c r="K25"/>
  <c r="O26" i="4"/>
  <c r="Z18" i="3"/>
  <c r="AA18"/>
  <c r="AH24" i="1"/>
  <c r="AI23"/>
  <c r="AH23"/>
  <c r="AH22"/>
  <c r="AI21"/>
  <c r="AH21"/>
  <c r="Z7" i="3"/>
  <c r="AA7"/>
  <c r="Z8"/>
  <c r="AA8"/>
  <c r="Z9"/>
  <c r="AA9"/>
  <c r="Z11"/>
  <c r="AA11"/>
  <c r="Z12"/>
  <c r="AA12"/>
  <c r="Z13"/>
  <c r="AA13"/>
  <c r="Z14"/>
  <c r="AA14"/>
  <c r="Z15"/>
  <c r="AA15"/>
  <c r="AA16"/>
  <c r="Z17"/>
  <c r="AA17"/>
  <c r="AI13" i="1"/>
  <c r="AI14"/>
  <c r="AH13"/>
  <c r="AH14"/>
  <c r="AI12"/>
  <c r="AI16"/>
  <c r="AI10"/>
  <c r="AH11"/>
  <c r="AH12"/>
  <c r="AH15"/>
  <c r="AH16"/>
  <c r="AH10"/>
  <c r="W20" i="7" l="1"/>
  <c r="M25" i="6"/>
  <c r="M20"/>
  <c r="M24"/>
  <c r="M12"/>
  <c r="V9" i="7"/>
  <c r="V12"/>
  <c r="W14"/>
  <c r="M8" i="6"/>
  <c r="M15"/>
  <c r="M21"/>
  <c r="M10"/>
  <c r="AH20" i="1"/>
  <c r="AI20"/>
  <c r="AI22"/>
  <c r="Z16" i="3"/>
  <c r="AI15" i="1"/>
  <c r="AI11"/>
  <c r="O8" i="4"/>
  <c r="Q8" s="1"/>
  <c r="O14"/>
  <c r="Q14" s="1"/>
  <c r="O9"/>
  <c r="Q9" s="1"/>
  <c r="AI18" i="1"/>
  <c r="AH9"/>
  <c r="AH7"/>
  <c r="AI26"/>
  <c r="AI25"/>
  <c r="M9" i="6"/>
</calcChain>
</file>

<file path=xl/comments1.xml><?xml version="1.0" encoding="utf-8"?>
<comments xmlns="http://schemas.openxmlformats.org/spreadsheetml/2006/main">
  <authors>
    <author>Russell Golding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Russell Golding:</t>
        </r>
        <r>
          <rPr>
            <sz val="9"/>
            <color indexed="81"/>
            <rFont val="Tahoma"/>
            <family val="2"/>
          </rPr>
          <t xml:space="preserve">
Batted for EDS</t>
        </r>
      </text>
    </comment>
    <comment ref="R11" authorId="0">
      <text>
        <r>
          <rPr>
            <b/>
            <sz val="9"/>
            <color indexed="81"/>
            <rFont val="Tahoma"/>
            <family val="2"/>
          </rPr>
          <t>Russell Golding:</t>
        </r>
        <r>
          <rPr>
            <sz val="9"/>
            <color indexed="81"/>
            <rFont val="Tahoma"/>
            <family val="2"/>
          </rPr>
          <t xml:space="preserve">
Batted for EDS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Russell Golding:</t>
        </r>
        <r>
          <rPr>
            <sz val="9"/>
            <color indexed="81"/>
            <rFont val="Tahoma"/>
            <family val="2"/>
          </rPr>
          <t xml:space="preserve">
Batted for EDS</t>
        </r>
      </text>
    </comment>
    <comment ref="R26" authorId="0">
      <text>
        <r>
          <rPr>
            <b/>
            <sz val="9"/>
            <color indexed="81"/>
            <rFont val="Tahoma"/>
            <family val="2"/>
          </rPr>
          <t>Russell Golding:</t>
        </r>
        <r>
          <rPr>
            <sz val="9"/>
            <color indexed="81"/>
            <rFont val="Tahoma"/>
            <family val="2"/>
          </rPr>
          <t xml:space="preserve">
Batted for EDS</t>
        </r>
      </text>
    </comment>
  </commentList>
</comments>
</file>

<file path=xl/comments2.xml><?xml version="1.0" encoding="utf-8"?>
<comments xmlns="http://schemas.openxmlformats.org/spreadsheetml/2006/main">
  <authors>
    <author>Russell Golding</author>
  </authors>
  <commentList>
    <comment ref="V10" authorId="0">
      <text>
        <r>
          <rPr>
            <b/>
            <sz val="9"/>
            <color indexed="81"/>
            <rFont val="Tahoma"/>
            <family val="2"/>
          </rPr>
          <t>Russell Golding:</t>
        </r>
        <r>
          <rPr>
            <sz val="9"/>
            <color indexed="81"/>
            <rFont val="Tahoma"/>
            <family val="2"/>
          </rPr>
          <t xml:space="preserve">
Bowled for EDS</t>
        </r>
      </text>
    </comment>
    <comment ref="V25" authorId="0">
      <text>
        <r>
          <rPr>
            <b/>
            <sz val="9"/>
            <color indexed="81"/>
            <rFont val="Tahoma"/>
            <family val="2"/>
          </rPr>
          <t>Russell Golding:</t>
        </r>
        <r>
          <rPr>
            <sz val="9"/>
            <color indexed="81"/>
            <rFont val="Tahoma"/>
            <family val="2"/>
          </rPr>
          <t xml:space="preserve">
Bowled for EDS</t>
        </r>
      </text>
    </comment>
  </commentList>
</comments>
</file>

<file path=xl/sharedStrings.xml><?xml version="1.0" encoding="utf-8"?>
<sst xmlns="http://schemas.openxmlformats.org/spreadsheetml/2006/main" count="281" uniqueCount="61">
  <si>
    <t>EDS</t>
  </si>
  <si>
    <t>Runs</t>
  </si>
  <si>
    <t xml:space="preserve"> </t>
  </si>
  <si>
    <t>O</t>
  </si>
  <si>
    <t>M</t>
  </si>
  <si>
    <t>R</t>
  </si>
  <si>
    <t>W</t>
  </si>
  <si>
    <t>Outs</t>
  </si>
  <si>
    <t>Av</t>
  </si>
  <si>
    <t>Adam Foster</t>
  </si>
  <si>
    <t>Russ Golding</t>
  </si>
  <si>
    <t>Econ</t>
  </si>
  <si>
    <t>Bowling Figures - Cup</t>
  </si>
  <si>
    <t>SUN</t>
  </si>
  <si>
    <t>Russell Golding</t>
  </si>
  <si>
    <t>Alan Johnson</t>
  </si>
  <si>
    <t>Chris Krishnan</t>
  </si>
  <si>
    <t>Raza Mirza</t>
  </si>
  <si>
    <t>Paul Hutchin</t>
  </si>
  <si>
    <t>Gautam Sidhu</t>
  </si>
  <si>
    <t>Ash Shrivistava</t>
  </si>
  <si>
    <t>Fernhill</t>
  </si>
  <si>
    <t>EASAMS</t>
  </si>
  <si>
    <t>Leo Phillips</t>
  </si>
  <si>
    <t>Naveed Riay</t>
  </si>
  <si>
    <t>Ahmer Javaid</t>
  </si>
  <si>
    <t>Bowling Figures - Friendlies</t>
  </si>
  <si>
    <t>VISA</t>
  </si>
  <si>
    <t>Batting Stats - Cup</t>
  </si>
  <si>
    <t>Scott Kaighin</t>
  </si>
  <si>
    <t>Andy Ross</t>
  </si>
  <si>
    <t>Gary Whiting</t>
  </si>
  <si>
    <t>Vasi Vijayaratnam</t>
  </si>
  <si>
    <t>Batting Stats - Friendlies</t>
  </si>
  <si>
    <t>R tot</t>
  </si>
  <si>
    <t>O tot</t>
  </si>
  <si>
    <t>To Team</t>
  </si>
  <si>
    <t>ie, if you lost wickets, -6 was taken off your total for each one lost!</t>
  </si>
  <si>
    <t>Bowling Figures - League</t>
  </si>
  <si>
    <t>Batting Stats - League</t>
  </si>
  <si>
    <t>Games</t>
  </si>
  <si>
    <t>Sam Sriyoganathan</t>
  </si>
  <si>
    <t>CUP FINAL</t>
  </si>
  <si>
    <t>Harpreet Singh</t>
  </si>
  <si>
    <t>Steve Sullivan</t>
  </si>
  <si>
    <t>Craig Davis</t>
  </si>
  <si>
    <t>Jason Cowsill</t>
  </si>
  <si>
    <t>Adam Birchall</t>
  </si>
  <si>
    <t>Vinay Acharya</t>
  </si>
  <si>
    <t>Peter Simpson</t>
  </si>
  <si>
    <t>9 Players</t>
  </si>
  <si>
    <t>NOKIA</t>
  </si>
  <si>
    <t>NOKIA vs</t>
  </si>
  <si>
    <t>Steve Wapshott</t>
  </si>
  <si>
    <t>FINAL</t>
  </si>
  <si>
    <t>10 Players</t>
  </si>
  <si>
    <t>Steve Doe</t>
  </si>
  <si>
    <t>In order to combine batting stats from cup format friendly games with the other normal games, I have added the cumulative effect of your innings.</t>
  </si>
  <si>
    <t>Forfeit</t>
  </si>
  <si>
    <t>Prabu Girirajan</t>
  </si>
  <si>
    <t>Prashant Rathod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</si>
</sst>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/>
    <xf numFmtId="0" fontId="0" fillId="0" borderId="0" xfId="0" applyFill="1"/>
    <xf numFmtId="0" fontId="0" fillId="4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Fill="1"/>
    <xf numFmtId="2" fontId="2" fillId="4" borderId="0" xfId="0" applyNumberFormat="1" applyFont="1" applyFill="1" applyAlignment="1">
      <alignment horizontal="center"/>
    </xf>
    <xf numFmtId="0" fontId="0" fillId="5" borderId="0" xfId="0" applyFill="1"/>
    <xf numFmtId="0" fontId="1" fillId="3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164" fontId="0" fillId="0" borderId="0" xfId="0" applyNumberFormat="1" applyFill="1"/>
    <xf numFmtId="0" fontId="2" fillId="0" borderId="0" xfId="0" applyFont="1" applyFill="1" applyAlignment="1">
      <alignment horizontal="center"/>
    </xf>
    <xf numFmtId="2" fontId="2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/>
    <xf numFmtId="0" fontId="2" fillId="4" borderId="0" xfId="0" applyFont="1" applyFill="1"/>
    <xf numFmtId="0" fontId="2" fillId="3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2" fillId="4" borderId="0" xfId="0" applyNumberFormat="1" applyFont="1" applyFill="1"/>
    <xf numFmtId="0" fontId="2" fillId="3" borderId="0" xfId="0" applyFont="1" applyFill="1"/>
    <xf numFmtId="2" fontId="2" fillId="0" borderId="0" xfId="0" applyNumberFormat="1" applyFont="1"/>
    <xf numFmtId="2" fontId="2" fillId="3" borderId="0" xfId="0" applyNumberFormat="1" applyFont="1" applyFill="1"/>
    <xf numFmtId="2" fontId="2" fillId="6" borderId="0" xfId="0" applyNumberFormat="1" applyFont="1" applyFill="1"/>
    <xf numFmtId="2" fontId="2" fillId="0" borderId="0" xfId="0" applyNumberFormat="1" applyFont="1" applyAlignment="1">
      <alignment horizontal="right"/>
    </xf>
    <xf numFmtId="2" fontId="2" fillId="6" borderId="0" xfId="0" applyNumberFormat="1" applyFont="1" applyFill="1" applyAlignment="1">
      <alignment horizontal="right"/>
    </xf>
    <xf numFmtId="0" fontId="10" fillId="0" borderId="0" xfId="0" applyFont="1" applyFill="1"/>
    <xf numFmtId="0" fontId="10" fillId="3" borderId="0" xfId="0" applyFont="1" applyFill="1"/>
    <xf numFmtId="0" fontId="1" fillId="0" borderId="0" xfId="0" applyFont="1" applyFill="1"/>
    <xf numFmtId="0" fontId="10" fillId="0" borderId="0" xfId="0" applyFont="1"/>
    <xf numFmtId="0" fontId="10" fillId="4" borderId="0" xfId="0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" fillId="4" borderId="0" xfId="0" applyNumberFormat="1" applyFont="1" applyFill="1"/>
    <xf numFmtId="164" fontId="0" fillId="0" borderId="0" xfId="0" applyNumberFormat="1"/>
    <xf numFmtId="0" fontId="2" fillId="0" borderId="0" xfId="0" applyFont="1" applyFill="1"/>
    <xf numFmtId="2" fontId="2" fillId="0" borderId="0" xfId="0" applyNumberFormat="1" applyFont="1" applyFill="1"/>
    <xf numFmtId="0" fontId="11" fillId="0" borderId="0" xfId="0" applyFont="1"/>
    <xf numFmtId="2" fontId="2" fillId="0" borderId="0" xfId="0" applyNumberFormat="1" applyFont="1" applyFill="1" applyAlignment="1">
      <alignment horizontal="righ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0" fillId="7" borderId="0" xfId="0" applyFill="1"/>
    <xf numFmtId="0" fontId="1" fillId="4" borderId="0" xfId="0" applyFont="1" applyFill="1"/>
    <xf numFmtId="0" fontId="0" fillId="8" borderId="0" xfId="0" applyFill="1"/>
    <xf numFmtId="0" fontId="2" fillId="8" borderId="0" xfId="0" applyFont="1" applyFill="1"/>
    <xf numFmtId="0" fontId="10" fillId="8" borderId="0" xfId="0" applyFont="1" applyFill="1"/>
    <xf numFmtId="0" fontId="1" fillId="8" borderId="0" xfId="0" applyFont="1" applyFill="1"/>
    <xf numFmtId="0" fontId="2" fillId="8" borderId="0" xfId="0" applyFont="1" applyFill="1" applyAlignment="1">
      <alignment horizontal="center"/>
    </xf>
    <xf numFmtId="0" fontId="0" fillId="8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  <color rgb="FFFFFF99"/>
      <color rgb="FF99FF99"/>
      <color rgb="FFCCFF66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6"/>
  <sheetViews>
    <sheetView zoomScale="75" workbookViewId="0">
      <selection activeCell="A12" sqref="A12:XFD12"/>
    </sheetView>
  </sheetViews>
  <sheetFormatPr defaultRowHeight="15"/>
  <cols>
    <col min="1" max="1" width="16" bestFit="1" customWidth="1"/>
    <col min="2" max="3" width="4.625" customWidth="1"/>
    <col min="4" max="5" width="5.625" customWidth="1"/>
    <col min="6" max="9" width="4.625" customWidth="1"/>
    <col min="10" max="11" width="5.625" customWidth="1"/>
    <col min="12" max="13" width="4.625" customWidth="1"/>
    <col min="14" max="14" width="5.75" bestFit="1" customWidth="1"/>
    <col min="15" max="17" width="5.625" customWidth="1"/>
    <col min="18" max="19" width="4.625" customWidth="1"/>
    <col min="20" max="20" width="5.75" bestFit="1" customWidth="1"/>
    <col min="21" max="21" width="5.625" bestFit="1" customWidth="1"/>
    <col min="22" max="23" width="5.625" customWidth="1"/>
    <col min="24" max="24" width="4.625" style="9" customWidth="1"/>
    <col min="25" max="25" width="5.25" style="1" customWidth="1"/>
    <col min="26" max="26" width="4.75" style="1" customWidth="1"/>
    <col min="27" max="27" width="8" style="30" bestFit="1" customWidth="1"/>
  </cols>
  <sheetData>
    <row r="1" spans="1:27" ht="18">
      <c r="B1" s="2"/>
      <c r="C1" s="11"/>
      <c r="D1" s="11"/>
      <c r="E1" s="11"/>
      <c r="F1" s="2" t="s">
        <v>33</v>
      </c>
      <c r="G1" s="11"/>
      <c r="H1" s="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8"/>
    </row>
    <row r="2" spans="1:27" ht="15.75">
      <c r="L2" s="5"/>
      <c r="R2" s="5"/>
    </row>
    <row r="3" spans="1:27" ht="15.75">
      <c r="B3" s="4" t="s">
        <v>0</v>
      </c>
      <c r="C3" s="4"/>
      <c r="D3" s="4"/>
      <c r="E3" s="4"/>
      <c r="F3" s="5" t="s">
        <v>22</v>
      </c>
      <c r="H3" s="4" t="s">
        <v>13</v>
      </c>
      <c r="I3" s="4"/>
      <c r="J3" s="4"/>
      <c r="K3" s="4"/>
      <c r="L3" s="5" t="s">
        <v>52</v>
      </c>
      <c r="M3" s="5"/>
      <c r="N3" s="14"/>
      <c r="O3" s="14"/>
      <c r="P3" s="55" t="s">
        <v>27</v>
      </c>
      <c r="Q3" s="55"/>
      <c r="R3" s="5" t="s">
        <v>0</v>
      </c>
      <c r="S3" s="5"/>
      <c r="T3" s="14"/>
      <c r="U3" s="14"/>
      <c r="V3" s="55" t="s">
        <v>27</v>
      </c>
      <c r="W3" s="55"/>
      <c r="X3" s="14"/>
      <c r="Y3" s="60"/>
      <c r="Z3" s="60"/>
      <c r="AA3" s="32"/>
    </row>
    <row r="4" spans="1:27" ht="15.75">
      <c r="B4" s="4"/>
      <c r="C4" s="4"/>
      <c r="D4" s="4"/>
      <c r="E4" s="4"/>
      <c r="F4" s="5"/>
      <c r="H4" s="4"/>
      <c r="I4" s="4"/>
      <c r="J4" s="4"/>
      <c r="K4" s="4"/>
      <c r="L4" s="5" t="s">
        <v>51</v>
      </c>
      <c r="M4" s="5"/>
      <c r="N4" s="14"/>
      <c r="O4" s="14"/>
      <c r="P4" s="4"/>
      <c r="Q4" s="4"/>
      <c r="R4" s="5"/>
      <c r="S4" s="5"/>
      <c r="T4" s="14"/>
      <c r="U4" s="14"/>
      <c r="V4" s="4"/>
      <c r="W4" s="4"/>
      <c r="X4" s="14"/>
      <c r="Y4" s="60"/>
      <c r="Z4" s="60"/>
      <c r="AA4" s="32"/>
    </row>
    <row r="5" spans="1:27" ht="15.75">
      <c r="B5" s="3"/>
      <c r="C5" s="3"/>
      <c r="D5" s="3"/>
      <c r="E5" s="3"/>
      <c r="H5" s="3"/>
      <c r="I5" s="3"/>
      <c r="J5" s="3"/>
      <c r="K5" s="3"/>
      <c r="N5" s="9"/>
      <c r="O5" s="9"/>
      <c r="P5" s="55"/>
      <c r="Q5" s="4"/>
      <c r="T5" s="9"/>
      <c r="U5" s="9"/>
      <c r="V5" s="55"/>
      <c r="W5" s="4"/>
      <c r="Y5" s="60" t="s">
        <v>1</v>
      </c>
      <c r="Z5" s="60" t="s">
        <v>7</v>
      </c>
      <c r="AA5" s="22" t="s">
        <v>8</v>
      </c>
    </row>
    <row r="6" spans="1:27" ht="15.75">
      <c r="B6" s="6" t="s">
        <v>5</v>
      </c>
      <c r="C6" s="6" t="s">
        <v>3</v>
      </c>
      <c r="D6" s="6" t="s">
        <v>34</v>
      </c>
      <c r="E6" s="6" t="s">
        <v>35</v>
      </c>
      <c r="F6" s="7" t="s">
        <v>5</v>
      </c>
      <c r="G6" s="7" t="s">
        <v>3</v>
      </c>
      <c r="H6" s="6" t="s">
        <v>5</v>
      </c>
      <c r="I6" s="6" t="s">
        <v>3</v>
      </c>
      <c r="J6" s="6" t="s">
        <v>34</v>
      </c>
      <c r="K6" s="6" t="s">
        <v>35</v>
      </c>
      <c r="L6" s="7" t="s">
        <v>5</v>
      </c>
      <c r="M6" s="7" t="s">
        <v>3</v>
      </c>
      <c r="N6" s="19" t="s">
        <v>34</v>
      </c>
      <c r="O6" s="19" t="s">
        <v>35</v>
      </c>
      <c r="P6" s="56" t="s">
        <v>5</v>
      </c>
      <c r="Q6" s="56" t="s">
        <v>3</v>
      </c>
      <c r="R6" s="7" t="s">
        <v>5</v>
      </c>
      <c r="S6" s="7" t="s">
        <v>3</v>
      </c>
      <c r="T6" s="19" t="s">
        <v>34</v>
      </c>
      <c r="U6" s="19" t="s">
        <v>35</v>
      </c>
      <c r="V6" s="56" t="s">
        <v>5</v>
      </c>
      <c r="W6" s="56" t="s">
        <v>3</v>
      </c>
      <c r="X6" s="19"/>
      <c r="Y6" s="60"/>
      <c r="Z6" s="60"/>
      <c r="AA6" s="32"/>
    </row>
    <row r="7" spans="1:27" ht="15.75">
      <c r="A7" s="61" t="s">
        <v>48</v>
      </c>
      <c r="B7" s="59">
        <v>8</v>
      </c>
      <c r="C7" s="59">
        <v>0</v>
      </c>
      <c r="D7" s="59">
        <v>8</v>
      </c>
      <c r="E7" s="59">
        <v>0</v>
      </c>
      <c r="F7" s="59"/>
      <c r="G7" s="59"/>
      <c r="H7" s="59">
        <v>10</v>
      </c>
      <c r="I7" s="59">
        <v>2</v>
      </c>
      <c r="J7" s="59">
        <v>-2</v>
      </c>
      <c r="K7" s="59">
        <v>1</v>
      </c>
      <c r="L7" s="59">
        <v>17</v>
      </c>
      <c r="M7" s="59">
        <v>3</v>
      </c>
      <c r="N7" s="59">
        <v>-1</v>
      </c>
      <c r="O7" s="59">
        <v>1</v>
      </c>
      <c r="P7" s="59"/>
      <c r="Q7" s="59"/>
      <c r="R7" s="59">
        <v>4</v>
      </c>
      <c r="S7" s="59">
        <v>1</v>
      </c>
      <c r="T7" s="59">
        <v>-2</v>
      </c>
      <c r="U7" s="59">
        <v>1</v>
      </c>
      <c r="V7" s="59"/>
      <c r="W7" s="59"/>
      <c r="X7" s="19"/>
      <c r="Y7" s="60">
        <f>SUM(V7,T7,P7,N7,J7,F7,D7)</f>
        <v>3</v>
      </c>
      <c r="Z7" s="60">
        <f>SUM(W7,U7,Q7,O7,K7,G7,E7)</f>
        <v>3</v>
      </c>
      <c r="AA7" s="32">
        <f t="shared" ref="AA7:AA33" si="0">IF(Z7=0,0,Y7/Z7)</f>
        <v>1</v>
      </c>
    </row>
    <row r="8" spans="1:27">
      <c r="A8" s="35" t="s">
        <v>47</v>
      </c>
      <c r="B8" s="57">
        <v>9</v>
      </c>
      <c r="C8" s="57">
        <v>3</v>
      </c>
      <c r="D8" s="57">
        <v>-9</v>
      </c>
      <c r="E8" s="57">
        <v>1</v>
      </c>
      <c r="F8" s="9"/>
      <c r="G8" s="9"/>
      <c r="H8" s="57"/>
      <c r="I8" s="57"/>
      <c r="J8" s="57"/>
      <c r="K8" s="57"/>
      <c r="L8" s="9">
        <v>9</v>
      </c>
      <c r="M8" s="9">
        <v>0</v>
      </c>
      <c r="N8" s="9">
        <v>9</v>
      </c>
      <c r="O8" s="9">
        <v>0</v>
      </c>
      <c r="P8" s="57"/>
      <c r="Q8" s="57"/>
      <c r="R8" s="9">
        <v>3</v>
      </c>
      <c r="S8" s="9">
        <v>2</v>
      </c>
      <c r="T8" s="9">
        <v>-9</v>
      </c>
      <c r="U8" s="9">
        <v>1</v>
      </c>
      <c r="V8" s="57">
        <v>0</v>
      </c>
      <c r="W8" s="57">
        <v>1</v>
      </c>
      <c r="Y8" s="60">
        <f t="shared" ref="Y8:Y33" si="1">SUM(V8,T8,P8,N8,J8,F8,D8)</f>
        <v>-9</v>
      </c>
      <c r="Z8" s="60">
        <f t="shared" ref="Z8:Z33" si="2">SUM(W8,U8,Q8,O8,K8,G8,E8)</f>
        <v>3</v>
      </c>
      <c r="AA8" s="32">
        <f t="shared" si="0"/>
        <v>-3</v>
      </c>
    </row>
    <row r="9" spans="1:27">
      <c r="A9" s="61" t="s">
        <v>46</v>
      </c>
      <c r="B9" s="59">
        <v>4</v>
      </c>
      <c r="C9" s="59">
        <v>0</v>
      </c>
      <c r="D9" s="59">
        <v>4</v>
      </c>
      <c r="E9" s="59">
        <v>0</v>
      </c>
      <c r="F9" s="59"/>
      <c r="G9" s="59"/>
      <c r="H9" s="59"/>
      <c r="I9" s="59"/>
      <c r="J9" s="59"/>
      <c r="K9" s="59"/>
      <c r="L9" s="59">
        <v>18</v>
      </c>
      <c r="M9" s="59">
        <v>0</v>
      </c>
      <c r="N9" s="59">
        <v>18</v>
      </c>
      <c r="O9" s="59">
        <v>0</v>
      </c>
      <c r="P9" s="59"/>
      <c r="Q9" s="59"/>
      <c r="R9" s="59">
        <v>4</v>
      </c>
      <c r="S9" s="59">
        <v>0</v>
      </c>
      <c r="T9" s="59">
        <v>4</v>
      </c>
      <c r="U9" s="59">
        <v>0</v>
      </c>
      <c r="V9" s="59"/>
      <c r="W9" s="59"/>
      <c r="Y9" s="60">
        <f t="shared" si="1"/>
        <v>26</v>
      </c>
      <c r="Z9" s="60">
        <f t="shared" si="2"/>
        <v>0</v>
      </c>
      <c r="AA9" s="32">
        <f t="shared" si="0"/>
        <v>0</v>
      </c>
    </row>
    <row r="10" spans="1:27">
      <c r="A10" t="s">
        <v>45</v>
      </c>
      <c r="B10" s="3"/>
      <c r="C10" s="3"/>
      <c r="D10" s="3"/>
      <c r="E10" s="3"/>
      <c r="F10">
        <v>1</v>
      </c>
      <c r="G10">
        <v>1</v>
      </c>
      <c r="H10" s="3"/>
      <c r="I10" s="3"/>
      <c r="J10" s="3"/>
      <c r="K10" s="3"/>
      <c r="N10" s="9"/>
      <c r="O10" s="9"/>
      <c r="P10" s="57"/>
      <c r="Q10" s="57"/>
      <c r="T10" s="9"/>
      <c r="U10" s="9"/>
      <c r="V10" s="57"/>
      <c r="W10" s="57"/>
      <c r="Y10" s="60">
        <f t="shared" si="1"/>
        <v>1</v>
      </c>
      <c r="Z10" s="60">
        <f t="shared" si="2"/>
        <v>1</v>
      </c>
      <c r="AA10" s="32">
        <f t="shared" si="0"/>
        <v>1</v>
      </c>
    </row>
    <row r="11" spans="1:27">
      <c r="A11" s="59" t="s">
        <v>9</v>
      </c>
      <c r="B11" s="59">
        <v>22</v>
      </c>
      <c r="C11" s="59">
        <v>0</v>
      </c>
      <c r="D11" s="59">
        <v>22</v>
      </c>
      <c r="E11" s="59">
        <v>0</v>
      </c>
      <c r="F11" s="59">
        <v>21</v>
      </c>
      <c r="G11" s="59">
        <v>0</v>
      </c>
      <c r="H11" s="59">
        <v>24</v>
      </c>
      <c r="I11" s="59">
        <v>0</v>
      </c>
      <c r="J11" s="59">
        <v>24</v>
      </c>
      <c r="K11" s="59">
        <v>0</v>
      </c>
      <c r="L11" s="59">
        <v>26</v>
      </c>
      <c r="M11" s="59">
        <v>0</v>
      </c>
      <c r="N11" s="59">
        <v>26</v>
      </c>
      <c r="O11" s="59">
        <v>0</v>
      </c>
      <c r="P11" s="59">
        <v>8</v>
      </c>
      <c r="Q11" s="59">
        <v>0</v>
      </c>
      <c r="R11" s="59">
        <v>14</v>
      </c>
      <c r="S11" s="59">
        <v>0</v>
      </c>
      <c r="T11" s="59">
        <v>14</v>
      </c>
      <c r="U11" s="59">
        <v>0</v>
      </c>
      <c r="V11" s="59">
        <v>3</v>
      </c>
      <c r="W11" s="59">
        <v>1</v>
      </c>
      <c r="Y11" s="60">
        <f t="shared" si="1"/>
        <v>118</v>
      </c>
      <c r="Z11" s="60">
        <f t="shared" si="2"/>
        <v>1</v>
      </c>
      <c r="AA11" s="32">
        <f t="shared" si="0"/>
        <v>118</v>
      </c>
    </row>
    <row r="12" spans="1:27">
      <c r="A12" t="s">
        <v>10</v>
      </c>
      <c r="B12" s="3">
        <v>16</v>
      </c>
      <c r="C12" s="3">
        <v>1</v>
      </c>
      <c r="D12" s="3">
        <v>10</v>
      </c>
      <c r="E12" s="3">
        <v>1</v>
      </c>
      <c r="F12">
        <v>20</v>
      </c>
      <c r="G12">
        <v>0</v>
      </c>
      <c r="H12" s="3">
        <v>15</v>
      </c>
      <c r="I12" s="3">
        <v>0</v>
      </c>
      <c r="J12" s="3">
        <v>15</v>
      </c>
      <c r="K12" s="3">
        <v>0</v>
      </c>
      <c r="L12" s="9">
        <v>35</v>
      </c>
      <c r="M12" s="9">
        <v>0</v>
      </c>
      <c r="N12" s="9">
        <v>35</v>
      </c>
      <c r="O12" s="9">
        <v>0</v>
      </c>
      <c r="P12" s="57">
        <v>26</v>
      </c>
      <c r="Q12" s="57">
        <v>0</v>
      </c>
      <c r="R12" s="9">
        <v>11</v>
      </c>
      <c r="S12" s="9">
        <v>0</v>
      </c>
      <c r="T12" s="9">
        <v>11</v>
      </c>
      <c r="U12" s="9">
        <v>0</v>
      </c>
      <c r="V12" s="57">
        <v>6</v>
      </c>
      <c r="W12" s="57">
        <v>0</v>
      </c>
      <c r="Y12" s="60">
        <f t="shared" si="1"/>
        <v>123</v>
      </c>
      <c r="Z12" s="60">
        <f t="shared" si="2"/>
        <v>1</v>
      </c>
      <c r="AA12" s="32">
        <f t="shared" si="0"/>
        <v>123</v>
      </c>
    </row>
    <row r="13" spans="1:27">
      <c r="A13" s="62" t="s">
        <v>59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>
        <v>8</v>
      </c>
      <c r="W13" s="59">
        <v>0</v>
      </c>
      <c r="Y13" s="60">
        <f t="shared" si="1"/>
        <v>8</v>
      </c>
      <c r="Z13" s="60">
        <f t="shared" si="2"/>
        <v>0</v>
      </c>
      <c r="AA13" s="32">
        <f t="shared" si="0"/>
        <v>0</v>
      </c>
    </row>
    <row r="14" spans="1:27">
      <c r="A14" s="9" t="s">
        <v>18</v>
      </c>
      <c r="B14" s="57">
        <v>14</v>
      </c>
      <c r="C14" s="57">
        <v>0</v>
      </c>
      <c r="D14" s="57">
        <v>14</v>
      </c>
      <c r="E14" s="57">
        <v>0</v>
      </c>
      <c r="F14" s="9">
        <v>0</v>
      </c>
      <c r="G14" s="9">
        <v>0</v>
      </c>
      <c r="H14" s="57"/>
      <c r="I14" s="57"/>
      <c r="J14" s="57"/>
      <c r="K14" s="57"/>
      <c r="L14" s="9">
        <v>17</v>
      </c>
      <c r="M14" s="9">
        <v>0</v>
      </c>
      <c r="N14" s="9">
        <v>17</v>
      </c>
      <c r="O14" s="9">
        <v>0</v>
      </c>
      <c r="P14" s="57">
        <v>3</v>
      </c>
      <c r="Q14" s="57">
        <v>1</v>
      </c>
      <c r="R14" s="9"/>
      <c r="S14" s="9"/>
      <c r="T14" s="9"/>
      <c r="U14" s="9"/>
      <c r="V14" s="57"/>
      <c r="W14" s="57"/>
      <c r="Y14" s="60">
        <f t="shared" si="1"/>
        <v>34</v>
      </c>
      <c r="Z14" s="60">
        <f t="shared" si="2"/>
        <v>1</v>
      </c>
      <c r="AA14" s="32">
        <f t="shared" si="0"/>
        <v>34</v>
      </c>
    </row>
    <row r="15" spans="1:27">
      <c r="A15" s="59" t="s">
        <v>25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Y15" s="60">
        <f t="shared" si="1"/>
        <v>0</v>
      </c>
      <c r="Z15" s="60">
        <f t="shared" si="2"/>
        <v>0</v>
      </c>
      <c r="AA15" s="32">
        <f t="shared" si="0"/>
        <v>0</v>
      </c>
    </row>
    <row r="16" spans="1:27">
      <c r="A16" s="9" t="s">
        <v>15</v>
      </c>
      <c r="B16" s="57">
        <v>19</v>
      </c>
      <c r="C16" s="57">
        <v>1</v>
      </c>
      <c r="D16" s="57">
        <v>13</v>
      </c>
      <c r="E16" s="57">
        <v>1</v>
      </c>
      <c r="F16" s="9">
        <v>5</v>
      </c>
      <c r="G16" s="9">
        <v>1</v>
      </c>
      <c r="H16" s="57">
        <v>6</v>
      </c>
      <c r="I16" s="57">
        <v>0</v>
      </c>
      <c r="J16" s="57">
        <v>6</v>
      </c>
      <c r="K16" s="57">
        <v>0</v>
      </c>
      <c r="L16" s="9">
        <v>43</v>
      </c>
      <c r="M16" s="9">
        <v>0</v>
      </c>
      <c r="N16" s="9">
        <v>43</v>
      </c>
      <c r="O16" s="9">
        <v>0</v>
      </c>
      <c r="P16" s="57">
        <v>14</v>
      </c>
      <c r="Q16" s="57">
        <v>0</v>
      </c>
      <c r="R16" s="9">
        <v>23</v>
      </c>
      <c r="S16" s="9">
        <v>1</v>
      </c>
      <c r="T16" s="9">
        <v>17</v>
      </c>
      <c r="U16" s="9">
        <v>1</v>
      </c>
      <c r="V16" s="57">
        <v>25</v>
      </c>
      <c r="W16" s="57">
        <v>0</v>
      </c>
      <c r="Y16" s="60">
        <f t="shared" si="1"/>
        <v>123</v>
      </c>
      <c r="Z16" s="60">
        <f t="shared" si="2"/>
        <v>3</v>
      </c>
      <c r="AA16" s="32">
        <f t="shared" si="0"/>
        <v>41</v>
      </c>
    </row>
    <row r="17" spans="1:27">
      <c r="A17" s="59" t="s">
        <v>29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Y17" s="60">
        <f t="shared" si="1"/>
        <v>0</v>
      </c>
      <c r="Z17" s="60">
        <f t="shared" si="2"/>
        <v>0</v>
      </c>
      <c r="AA17" s="32">
        <f t="shared" si="0"/>
        <v>0</v>
      </c>
    </row>
    <row r="18" spans="1:27">
      <c r="A18" s="9" t="s">
        <v>16</v>
      </c>
      <c r="B18" s="57"/>
      <c r="C18" s="57"/>
      <c r="D18" s="57"/>
      <c r="E18" s="57"/>
      <c r="F18" s="9">
        <v>0</v>
      </c>
      <c r="G18" s="9">
        <v>0</v>
      </c>
      <c r="H18" s="57">
        <v>4</v>
      </c>
      <c r="I18" s="57">
        <v>0</v>
      </c>
      <c r="J18" s="57">
        <v>4</v>
      </c>
      <c r="K18" s="57">
        <v>0</v>
      </c>
      <c r="L18" s="9"/>
      <c r="M18" s="9"/>
      <c r="N18" s="9"/>
      <c r="O18" s="9"/>
      <c r="P18" s="57">
        <v>0</v>
      </c>
      <c r="Q18" s="57">
        <v>1</v>
      </c>
      <c r="R18" s="9">
        <v>9</v>
      </c>
      <c r="S18" s="9">
        <v>1</v>
      </c>
      <c r="T18" s="9">
        <v>3</v>
      </c>
      <c r="U18" s="9">
        <v>1</v>
      </c>
      <c r="V18" s="57">
        <v>2</v>
      </c>
      <c r="W18" s="57">
        <v>1</v>
      </c>
      <c r="Y18" s="60">
        <f t="shared" si="1"/>
        <v>9</v>
      </c>
      <c r="Z18" s="60">
        <f t="shared" si="2"/>
        <v>3</v>
      </c>
      <c r="AA18" s="32">
        <f t="shared" si="0"/>
        <v>3</v>
      </c>
    </row>
    <row r="19" spans="1:27">
      <c r="A19" s="62" t="s">
        <v>17</v>
      </c>
      <c r="B19" s="59">
        <v>11</v>
      </c>
      <c r="C19" s="59">
        <v>1</v>
      </c>
      <c r="D19" s="59">
        <v>5</v>
      </c>
      <c r="E19" s="59">
        <v>1</v>
      </c>
      <c r="F19" s="59">
        <v>6</v>
      </c>
      <c r="G19" s="59">
        <v>0</v>
      </c>
      <c r="H19" s="59">
        <v>6</v>
      </c>
      <c r="I19" s="59">
        <v>0</v>
      </c>
      <c r="J19" s="59">
        <v>6</v>
      </c>
      <c r="K19" s="59">
        <v>0</v>
      </c>
      <c r="L19" s="59">
        <v>42</v>
      </c>
      <c r="M19" s="59">
        <v>1</v>
      </c>
      <c r="N19" s="59">
        <v>36</v>
      </c>
      <c r="O19" s="59">
        <v>1</v>
      </c>
      <c r="P19" s="62"/>
      <c r="Q19" s="59"/>
      <c r="R19" s="59"/>
      <c r="S19" s="59"/>
      <c r="T19" s="59"/>
      <c r="U19" s="59"/>
      <c r="V19" s="62"/>
      <c r="W19" s="59"/>
      <c r="Y19" s="60">
        <f t="shared" si="1"/>
        <v>53</v>
      </c>
      <c r="Z19" s="60">
        <f t="shared" si="2"/>
        <v>2</v>
      </c>
      <c r="AA19" s="32">
        <f t="shared" si="0"/>
        <v>26.5</v>
      </c>
    </row>
    <row r="20" spans="1:27">
      <c r="A20" s="9" t="s">
        <v>23</v>
      </c>
      <c r="B20" s="57"/>
      <c r="C20" s="57"/>
      <c r="D20" s="57"/>
      <c r="E20" s="57"/>
      <c r="F20" s="9"/>
      <c r="G20" s="9"/>
      <c r="H20" s="57">
        <v>0</v>
      </c>
      <c r="I20" s="57">
        <v>2</v>
      </c>
      <c r="J20" s="57">
        <v>-12</v>
      </c>
      <c r="K20" s="57">
        <v>1</v>
      </c>
      <c r="L20" s="9"/>
      <c r="M20" s="9"/>
      <c r="N20" s="9"/>
      <c r="O20" s="9"/>
      <c r="P20" s="57"/>
      <c r="Q20" s="57"/>
      <c r="R20" s="9"/>
      <c r="S20" s="9"/>
      <c r="T20" s="9"/>
      <c r="U20" s="9"/>
      <c r="V20" s="57"/>
      <c r="W20" s="57"/>
      <c r="Y20" s="60">
        <f t="shared" si="1"/>
        <v>-12</v>
      </c>
      <c r="Z20" s="60">
        <f t="shared" si="2"/>
        <v>1</v>
      </c>
      <c r="AA20" s="32">
        <f t="shared" si="0"/>
        <v>-12</v>
      </c>
    </row>
    <row r="21" spans="1:27">
      <c r="A21" s="62" t="s">
        <v>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>
        <v>14</v>
      </c>
      <c r="W21" s="59">
        <v>1</v>
      </c>
      <c r="Y21" s="60">
        <f t="shared" si="1"/>
        <v>14</v>
      </c>
      <c r="Z21" s="60">
        <f t="shared" si="2"/>
        <v>1</v>
      </c>
      <c r="AA21" s="32">
        <f t="shared" si="0"/>
        <v>14</v>
      </c>
    </row>
    <row r="22" spans="1:27">
      <c r="A22" t="s">
        <v>24</v>
      </c>
      <c r="B22" s="3"/>
      <c r="C22" s="3"/>
      <c r="D22" s="3"/>
      <c r="E22" s="3"/>
      <c r="H22" s="3"/>
      <c r="I22" s="3"/>
      <c r="J22" s="3"/>
      <c r="K22" s="3"/>
      <c r="N22" s="9"/>
      <c r="O22" s="9"/>
      <c r="P22" s="57"/>
      <c r="Q22" s="57"/>
      <c r="R22">
        <v>3</v>
      </c>
      <c r="S22">
        <v>0</v>
      </c>
      <c r="T22" s="9">
        <v>3</v>
      </c>
      <c r="U22" s="9">
        <v>0</v>
      </c>
      <c r="V22" s="57"/>
      <c r="W22" s="57"/>
      <c r="Y22" s="60">
        <f t="shared" si="1"/>
        <v>3</v>
      </c>
      <c r="Z22" s="60">
        <f t="shared" si="2"/>
        <v>0</v>
      </c>
      <c r="AA22" s="32">
        <f t="shared" si="0"/>
        <v>0</v>
      </c>
    </row>
    <row r="23" spans="1:27">
      <c r="A23" s="59" t="s">
        <v>30</v>
      </c>
      <c r="B23" s="59">
        <v>2</v>
      </c>
      <c r="C23" s="59">
        <v>1</v>
      </c>
      <c r="D23" s="59">
        <v>-4</v>
      </c>
      <c r="E23" s="59">
        <v>1</v>
      </c>
      <c r="F23" s="59"/>
      <c r="G23" s="59"/>
      <c r="H23" s="59">
        <v>4</v>
      </c>
      <c r="I23" s="59">
        <v>1</v>
      </c>
      <c r="J23" s="59">
        <v>-2</v>
      </c>
      <c r="K23" s="59">
        <v>1</v>
      </c>
      <c r="L23" s="59">
        <v>13</v>
      </c>
      <c r="M23" s="59">
        <v>3</v>
      </c>
      <c r="N23" s="59">
        <v>-5</v>
      </c>
      <c r="O23" s="59">
        <v>1</v>
      </c>
      <c r="P23" s="59">
        <v>5</v>
      </c>
      <c r="Q23" s="59">
        <v>1</v>
      </c>
      <c r="R23" s="59"/>
      <c r="S23" s="59"/>
      <c r="T23" s="59"/>
      <c r="U23" s="59"/>
      <c r="V23" s="59">
        <v>0</v>
      </c>
      <c r="W23" s="59">
        <v>1</v>
      </c>
      <c r="Y23" s="60">
        <f t="shared" si="1"/>
        <v>-6</v>
      </c>
      <c r="Z23" s="60">
        <f t="shared" si="2"/>
        <v>5</v>
      </c>
      <c r="AA23" s="32">
        <f t="shared" si="0"/>
        <v>-1.2</v>
      </c>
    </row>
    <row r="24" spans="1:27">
      <c r="A24" t="s">
        <v>20</v>
      </c>
      <c r="B24" s="3">
        <v>10</v>
      </c>
      <c r="C24" s="3">
        <v>0</v>
      </c>
      <c r="D24" s="3">
        <v>10</v>
      </c>
      <c r="E24" s="3">
        <v>0</v>
      </c>
      <c r="H24" s="3">
        <v>8</v>
      </c>
      <c r="I24" s="3">
        <v>1</v>
      </c>
      <c r="J24" s="3">
        <v>2</v>
      </c>
      <c r="K24" s="3">
        <v>1</v>
      </c>
      <c r="N24" s="9"/>
      <c r="O24" s="9"/>
      <c r="P24" s="57"/>
      <c r="Q24" s="57"/>
      <c r="T24" s="9"/>
      <c r="U24" s="9"/>
      <c r="V24" s="57"/>
      <c r="W24" s="57"/>
      <c r="Y24" s="60">
        <f t="shared" si="1"/>
        <v>12</v>
      </c>
      <c r="Z24" s="60">
        <f t="shared" si="2"/>
        <v>1</v>
      </c>
      <c r="AA24" s="32">
        <f t="shared" si="0"/>
        <v>12</v>
      </c>
    </row>
    <row r="25" spans="1:27">
      <c r="A25" s="59" t="s">
        <v>19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>
        <v>12</v>
      </c>
      <c r="S25" s="59">
        <v>1</v>
      </c>
      <c r="T25" s="59">
        <v>6</v>
      </c>
      <c r="U25" s="59">
        <v>1</v>
      </c>
      <c r="V25" s="59"/>
      <c r="W25" s="59"/>
      <c r="Y25" s="60">
        <f t="shared" si="1"/>
        <v>6</v>
      </c>
      <c r="Z25" s="60">
        <f t="shared" si="2"/>
        <v>1</v>
      </c>
      <c r="AA25" s="32">
        <f t="shared" si="0"/>
        <v>6</v>
      </c>
    </row>
    <row r="26" spans="1:27">
      <c r="A26" s="9" t="s">
        <v>43</v>
      </c>
      <c r="B26" s="3">
        <v>7</v>
      </c>
      <c r="C26" s="3">
        <v>0</v>
      </c>
      <c r="D26" s="3">
        <v>7</v>
      </c>
      <c r="E26" s="3">
        <v>0</v>
      </c>
      <c r="F26">
        <v>2</v>
      </c>
      <c r="G26">
        <v>0</v>
      </c>
      <c r="H26" s="3"/>
      <c r="I26" s="3"/>
      <c r="J26" s="3"/>
      <c r="K26" s="3"/>
      <c r="L26" s="9">
        <v>36</v>
      </c>
      <c r="M26" s="9">
        <v>0</v>
      </c>
      <c r="N26" s="9">
        <v>36</v>
      </c>
      <c r="O26" s="9">
        <v>0</v>
      </c>
      <c r="P26" s="57">
        <v>8</v>
      </c>
      <c r="Q26" s="57">
        <v>1</v>
      </c>
      <c r="R26" s="9">
        <v>13</v>
      </c>
      <c r="S26" s="9">
        <v>0</v>
      </c>
      <c r="T26" s="9">
        <v>13</v>
      </c>
      <c r="U26" s="9">
        <v>0</v>
      </c>
      <c r="V26" s="57">
        <v>8</v>
      </c>
      <c r="W26" s="57">
        <v>1</v>
      </c>
      <c r="Y26" s="60">
        <f t="shared" si="1"/>
        <v>74</v>
      </c>
      <c r="Z26" s="60">
        <f t="shared" si="2"/>
        <v>2</v>
      </c>
      <c r="AA26" s="32">
        <f t="shared" si="0"/>
        <v>37</v>
      </c>
    </row>
    <row r="27" spans="1:27">
      <c r="A27" s="61" t="s">
        <v>49</v>
      </c>
      <c r="B27" s="59"/>
      <c r="C27" s="59"/>
      <c r="D27" s="59"/>
      <c r="E27" s="59"/>
      <c r="F27" s="59"/>
      <c r="G27" s="59"/>
      <c r="H27" s="59">
        <v>25</v>
      </c>
      <c r="I27" s="59">
        <v>0</v>
      </c>
      <c r="J27" s="59">
        <v>25</v>
      </c>
      <c r="K27" s="59">
        <v>0</v>
      </c>
      <c r="L27" s="59"/>
      <c r="M27" s="59"/>
      <c r="N27" s="59"/>
      <c r="O27" s="59"/>
      <c r="P27" s="59"/>
      <c r="Q27" s="59"/>
      <c r="R27" s="59">
        <v>32</v>
      </c>
      <c r="S27" s="59">
        <v>2</v>
      </c>
      <c r="T27" s="59">
        <v>20</v>
      </c>
      <c r="U27" s="59">
        <v>1</v>
      </c>
      <c r="V27" s="59"/>
      <c r="W27" s="59"/>
      <c r="Y27" s="60">
        <f t="shared" si="1"/>
        <v>45</v>
      </c>
      <c r="Z27" s="60">
        <f t="shared" si="2"/>
        <v>1</v>
      </c>
      <c r="AA27" s="32">
        <f t="shared" si="0"/>
        <v>45</v>
      </c>
    </row>
    <row r="28" spans="1:27">
      <c r="A28" s="9" t="s">
        <v>41</v>
      </c>
      <c r="B28" s="3"/>
      <c r="C28" s="3"/>
      <c r="D28" s="3"/>
      <c r="E28" s="3"/>
      <c r="F28">
        <v>20</v>
      </c>
      <c r="G28">
        <v>0</v>
      </c>
      <c r="H28" s="3"/>
      <c r="I28" s="3"/>
      <c r="J28" s="3"/>
      <c r="K28" s="3"/>
      <c r="L28" s="9"/>
      <c r="M28" s="9"/>
      <c r="N28" s="9"/>
      <c r="O28" s="9"/>
      <c r="P28" s="57"/>
      <c r="Q28" s="57"/>
      <c r="R28" s="9"/>
      <c r="S28" s="9"/>
      <c r="T28" s="9"/>
      <c r="U28" s="9"/>
      <c r="V28" s="57"/>
      <c r="W28" s="57"/>
      <c r="Y28" s="60">
        <f t="shared" si="1"/>
        <v>20</v>
      </c>
      <c r="Z28" s="60">
        <f t="shared" si="2"/>
        <v>0</v>
      </c>
      <c r="AA28" s="32">
        <f t="shared" si="0"/>
        <v>0</v>
      </c>
    </row>
    <row r="29" spans="1:27">
      <c r="A29" s="59" t="s">
        <v>44</v>
      </c>
      <c r="B29" s="59">
        <v>19</v>
      </c>
      <c r="C29" s="59">
        <v>1</v>
      </c>
      <c r="D29" s="59">
        <v>13</v>
      </c>
      <c r="E29" s="59">
        <v>1</v>
      </c>
      <c r="F29" s="59">
        <v>4</v>
      </c>
      <c r="G29" s="59">
        <v>1</v>
      </c>
      <c r="H29" s="59"/>
      <c r="I29" s="59"/>
      <c r="J29" s="59"/>
      <c r="K29" s="59"/>
      <c r="L29" s="59"/>
      <c r="M29" s="59"/>
      <c r="N29" s="59"/>
      <c r="O29" s="59"/>
      <c r="P29" s="59">
        <v>8</v>
      </c>
      <c r="Q29" s="59">
        <v>1</v>
      </c>
      <c r="R29" s="59">
        <v>27</v>
      </c>
      <c r="S29" s="59">
        <v>0</v>
      </c>
      <c r="T29" s="59">
        <v>27</v>
      </c>
      <c r="U29" s="59">
        <v>0</v>
      </c>
      <c r="V29" s="59">
        <v>25</v>
      </c>
      <c r="W29" s="59">
        <v>0</v>
      </c>
      <c r="Y29" s="60">
        <f t="shared" si="1"/>
        <v>77</v>
      </c>
      <c r="Z29" s="60">
        <f t="shared" si="2"/>
        <v>3</v>
      </c>
      <c r="AA29" s="32">
        <f t="shared" si="0"/>
        <v>25.666666666666668</v>
      </c>
    </row>
    <row r="30" spans="1:27">
      <c r="A30" s="9" t="s">
        <v>32</v>
      </c>
      <c r="B30" s="57"/>
      <c r="C30" s="57"/>
      <c r="D30" s="57"/>
      <c r="E30" s="57"/>
      <c r="F30" s="9">
        <v>20</v>
      </c>
      <c r="G30" s="9">
        <v>0</v>
      </c>
      <c r="H30" s="57"/>
      <c r="I30" s="57"/>
      <c r="J30" s="57"/>
      <c r="K30" s="57"/>
      <c r="L30" s="9">
        <v>7</v>
      </c>
      <c r="M30" s="9">
        <v>1</v>
      </c>
      <c r="N30" s="9">
        <v>1</v>
      </c>
      <c r="O30" s="9">
        <v>1</v>
      </c>
      <c r="P30" s="57"/>
      <c r="Q30" s="57"/>
      <c r="R30" s="9"/>
      <c r="S30" s="9"/>
      <c r="T30" s="9"/>
      <c r="U30" s="9"/>
      <c r="V30" s="57"/>
      <c r="W30" s="57"/>
      <c r="Y30" s="60">
        <f t="shared" si="1"/>
        <v>21</v>
      </c>
      <c r="Z30" s="60">
        <f t="shared" si="2"/>
        <v>1</v>
      </c>
      <c r="AA30" s="32">
        <f t="shared" si="0"/>
        <v>21</v>
      </c>
    </row>
    <row r="31" spans="1:27">
      <c r="A31" s="62" t="s">
        <v>53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>
        <v>15</v>
      </c>
      <c r="M31" s="59">
        <v>5</v>
      </c>
      <c r="N31" s="59">
        <v>-15</v>
      </c>
      <c r="O31" s="59">
        <v>1</v>
      </c>
      <c r="P31" s="59"/>
      <c r="Q31" s="59"/>
      <c r="R31" s="59"/>
      <c r="S31" s="59"/>
      <c r="T31" s="59"/>
      <c r="U31" s="59"/>
      <c r="V31" s="59"/>
      <c r="W31" s="59"/>
      <c r="Y31" s="60">
        <f t="shared" si="1"/>
        <v>-15</v>
      </c>
      <c r="Z31" s="60">
        <f t="shared" si="2"/>
        <v>1</v>
      </c>
      <c r="AA31" s="32">
        <f t="shared" si="0"/>
        <v>-15</v>
      </c>
    </row>
    <row r="32" spans="1:27">
      <c r="A32" s="9" t="s">
        <v>31</v>
      </c>
      <c r="B32" s="57"/>
      <c r="C32" s="57"/>
      <c r="D32" s="57"/>
      <c r="E32" s="57"/>
      <c r="F32" s="9"/>
      <c r="G32" s="9"/>
      <c r="H32" s="57"/>
      <c r="I32" s="57"/>
      <c r="J32" s="57"/>
      <c r="K32" s="57"/>
      <c r="L32" s="9"/>
      <c r="M32" s="9"/>
      <c r="N32" s="9"/>
      <c r="O32" s="9"/>
      <c r="P32" s="57">
        <v>8</v>
      </c>
      <c r="Q32" s="57">
        <v>1</v>
      </c>
      <c r="R32" s="9"/>
      <c r="S32" s="9"/>
      <c r="T32" s="9"/>
      <c r="U32" s="9"/>
      <c r="V32" s="57"/>
      <c r="W32" s="57"/>
      <c r="Y32" s="60">
        <f t="shared" si="1"/>
        <v>8</v>
      </c>
      <c r="Z32" s="60">
        <f t="shared" si="2"/>
        <v>1</v>
      </c>
      <c r="AA32" s="32">
        <f t="shared" si="0"/>
        <v>8</v>
      </c>
    </row>
    <row r="33" spans="1:27">
      <c r="A33" s="3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Y33" s="60">
        <f t="shared" si="1"/>
        <v>0</v>
      </c>
      <c r="Z33" s="60">
        <f t="shared" si="2"/>
        <v>0</v>
      </c>
      <c r="AA33" s="32">
        <f t="shared" si="0"/>
        <v>0</v>
      </c>
    </row>
    <row r="34" spans="1:27" s="9" customFormat="1">
      <c r="A34" s="35"/>
      <c r="Y34" s="51"/>
      <c r="Z34" s="51"/>
      <c r="AA34" s="52"/>
    </row>
    <row r="35" spans="1:27">
      <c r="A35" s="37" t="s">
        <v>57</v>
      </c>
    </row>
    <row r="36" spans="1:27">
      <c r="A36" s="9" t="s">
        <v>37</v>
      </c>
    </row>
  </sheetData>
  <phoneticPr fontId="0" type="noConversion"/>
  <printOptions gridLines="1"/>
  <pageMargins left="0.75" right="0.75" top="1" bottom="1" header="0.5" footer="0.5"/>
  <pageSetup paperSize="9" scale="9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9"/>
  <sheetViews>
    <sheetView zoomScale="75" workbookViewId="0">
      <selection activeCell="A24" sqref="A24:XFD24"/>
    </sheetView>
  </sheetViews>
  <sheetFormatPr defaultRowHeight="15"/>
  <cols>
    <col min="1" max="1" width="17.125" bestFit="1" customWidth="1"/>
    <col min="2" max="11" width="4.625" customWidth="1"/>
    <col min="12" max="12" width="4.625" style="9" customWidth="1"/>
    <col min="13" max="13" width="5.25" style="1" customWidth="1"/>
    <col min="14" max="14" width="4.75" style="1" customWidth="1"/>
    <col min="15" max="15" width="9.125" style="1" bestFit="1" customWidth="1"/>
    <col min="16" max="16" width="7.625" style="1" bestFit="1" customWidth="1"/>
    <col min="17" max="17" width="9.125" style="33" bestFit="1" customWidth="1"/>
    <col min="18" max="18" width="8" style="9" customWidth="1"/>
  </cols>
  <sheetData>
    <row r="1" spans="1:18" ht="18">
      <c r="B1" s="2"/>
      <c r="C1" s="11"/>
      <c r="D1" s="2" t="s">
        <v>28</v>
      </c>
      <c r="E1" s="11"/>
      <c r="F1" s="11"/>
      <c r="G1" s="11"/>
      <c r="H1" s="11"/>
      <c r="I1" s="11"/>
      <c r="J1" s="11"/>
      <c r="K1" s="11"/>
      <c r="L1" s="18"/>
    </row>
    <row r="2" spans="1:18">
      <c r="J2" s="1" t="s">
        <v>54</v>
      </c>
    </row>
    <row r="3" spans="1:18" ht="15.75">
      <c r="B3" s="4" t="s">
        <v>21</v>
      </c>
      <c r="C3" s="4"/>
      <c r="D3" s="5" t="s">
        <v>22</v>
      </c>
      <c r="F3" s="4" t="s">
        <v>13</v>
      </c>
      <c r="G3" s="4"/>
      <c r="H3" s="5" t="s">
        <v>0</v>
      </c>
      <c r="I3" s="5"/>
      <c r="J3" s="4" t="s">
        <v>21</v>
      </c>
      <c r="K3" s="4"/>
      <c r="L3" s="14"/>
      <c r="M3" s="63"/>
      <c r="N3" s="63"/>
      <c r="O3" s="63"/>
      <c r="P3" s="63"/>
      <c r="Q3" s="34"/>
    </row>
    <row r="4" spans="1:18">
      <c r="B4" s="3"/>
      <c r="C4" s="3"/>
      <c r="F4" s="3"/>
      <c r="G4" s="3"/>
      <c r="J4" s="3"/>
      <c r="K4" s="3"/>
      <c r="M4" s="63" t="s">
        <v>1</v>
      </c>
      <c r="N4" s="63" t="s">
        <v>7</v>
      </c>
      <c r="O4" s="63" t="s">
        <v>1</v>
      </c>
      <c r="P4" s="63" t="s">
        <v>40</v>
      </c>
      <c r="Q4" s="22" t="s">
        <v>8</v>
      </c>
      <c r="R4" s="21"/>
    </row>
    <row r="5" spans="1:18" ht="15.75">
      <c r="B5" s="6" t="s">
        <v>5</v>
      </c>
      <c r="C5" s="6" t="s">
        <v>3</v>
      </c>
      <c r="D5" s="7" t="s">
        <v>5</v>
      </c>
      <c r="E5" s="7" t="s">
        <v>3</v>
      </c>
      <c r="F5" s="6" t="s">
        <v>5</v>
      </c>
      <c r="G5" s="6" t="s">
        <v>3</v>
      </c>
      <c r="H5" s="7" t="s">
        <v>5</v>
      </c>
      <c r="I5" s="7" t="s">
        <v>3</v>
      </c>
      <c r="J5" s="6" t="s">
        <v>5</v>
      </c>
      <c r="K5" s="6" t="s">
        <v>3</v>
      </c>
      <c r="L5" s="19"/>
      <c r="M5" s="63"/>
      <c r="N5" s="63"/>
      <c r="O5" s="63" t="s">
        <v>36</v>
      </c>
      <c r="P5" s="63"/>
      <c r="Q5" s="22" t="s">
        <v>36</v>
      </c>
    </row>
    <row r="6" spans="1:18" ht="15.75">
      <c r="B6" s="6"/>
      <c r="C6" s="6"/>
      <c r="D6" s="7"/>
      <c r="E6" s="7"/>
      <c r="F6" s="6"/>
      <c r="G6" s="6"/>
      <c r="H6" s="7"/>
      <c r="I6" s="7"/>
      <c r="J6" s="6"/>
      <c r="K6" s="6"/>
      <c r="L6" s="19"/>
      <c r="M6" s="63"/>
      <c r="N6" s="63"/>
      <c r="O6" s="63"/>
      <c r="P6" s="63"/>
      <c r="Q6" s="22"/>
    </row>
    <row r="7" spans="1:18">
      <c r="A7" s="42" t="s">
        <v>47</v>
      </c>
      <c r="B7" s="44">
        <v>10</v>
      </c>
      <c r="C7" s="44">
        <v>1</v>
      </c>
      <c r="D7" s="45"/>
      <c r="E7" s="45"/>
      <c r="F7" s="44"/>
      <c r="G7" s="44"/>
      <c r="H7" s="45">
        <v>7</v>
      </c>
      <c r="I7" s="45">
        <v>0</v>
      </c>
      <c r="J7" s="44">
        <v>2</v>
      </c>
      <c r="K7" s="44">
        <v>0</v>
      </c>
      <c r="L7" s="43"/>
      <c r="M7" s="63">
        <f t="shared" ref="M7" si="0">SUM(J7,H7,F7,D7,B7)</f>
        <v>19</v>
      </c>
      <c r="N7" s="63">
        <f t="shared" ref="N7" si="1">SUM(K7,I7,G7,E7,C7)</f>
        <v>1</v>
      </c>
      <c r="O7" s="63">
        <f>M7+(N7*-6)</f>
        <v>13</v>
      </c>
      <c r="P7" s="63">
        <v>3</v>
      </c>
      <c r="Q7" s="34">
        <f t="shared" ref="Q7" si="2">IF(P7=0,0,O7/P7)</f>
        <v>4.333333333333333</v>
      </c>
    </row>
    <row r="8" spans="1:18" ht="15.75">
      <c r="A8" s="62" t="s">
        <v>46</v>
      </c>
      <c r="B8" s="64"/>
      <c r="C8" s="64"/>
      <c r="D8" s="64">
        <v>7</v>
      </c>
      <c r="E8" s="64">
        <v>0</v>
      </c>
      <c r="F8" s="64">
        <v>7</v>
      </c>
      <c r="G8" s="64">
        <v>0</v>
      </c>
      <c r="H8" s="64">
        <v>12</v>
      </c>
      <c r="I8" s="64">
        <v>2</v>
      </c>
      <c r="J8" s="64">
        <v>7</v>
      </c>
      <c r="K8" s="64">
        <v>1</v>
      </c>
      <c r="L8" s="19"/>
      <c r="M8" s="63">
        <f t="shared" ref="M8:N10" si="3">SUM(J8,H8,F8,D8,B8)</f>
        <v>33</v>
      </c>
      <c r="N8" s="63">
        <f t="shared" si="3"/>
        <v>3</v>
      </c>
      <c r="O8" s="63">
        <f>M8+(N8*-6)</f>
        <v>15</v>
      </c>
      <c r="P8" s="63">
        <v>4</v>
      </c>
      <c r="Q8" s="34">
        <f t="shared" ref="Q8:Q11" si="4">IF(P8=0,0,O8/P8)</f>
        <v>3.75</v>
      </c>
    </row>
    <row r="9" spans="1:18" ht="15.75">
      <c r="A9" s="38" t="s">
        <v>45</v>
      </c>
      <c r="B9" s="44">
        <v>6</v>
      </c>
      <c r="C9" s="44">
        <v>1</v>
      </c>
      <c r="D9" s="45">
        <v>21</v>
      </c>
      <c r="E9" s="45">
        <v>1</v>
      </c>
      <c r="F9" s="44"/>
      <c r="G9" s="44"/>
      <c r="H9" s="45"/>
      <c r="I9" s="45"/>
      <c r="J9" s="44"/>
      <c r="K9" s="44"/>
      <c r="L9" s="19"/>
      <c r="M9" s="63">
        <f t="shared" si="3"/>
        <v>27</v>
      </c>
      <c r="N9" s="63">
        <f t="shared" si="3"/>
        <v>2</v>
      </c>
      <c r="O9" s="63">
        <f>M9+(N9*-6)</f>
        <v>15</v>
      </c>
      <c r="P9" s="63">
        <v>2</v>
      </c>
      <c r="Q9" s="34">
        <f t="shared" si="4"/>
        <v>7.5</v>
      </c>
    </row>
    <row r="10" spans="1:18">
      <c r="A10" s="61" t="s">
        <v>9</v>
      </c>
      <c r="B10" s="64">
        <v>12</v>
      </c>
      <c r="C10" s="64">
        <v>2</v>
      </c>
      <c r="D10" s="64">
        <v>9</v>
      </c>
      <c r="E10" s="64">
        <v>1</v>
      </c>
      <c r="F10" s="64">
        <v>9</v>
      </c>
      <c r="G10" s="64">
        <v>2</v>
      </c>
      <c r="H10" s="64"/>
      <c r="I10" s="64"/>
      <c r="J10" s="64">
        <v>8</v>
      </c>
      <c r="K10" s="64">
        <v>1</v>
      </c>
      <c r="M10" s="63">
        <f t="shared" si="3"/>
        <v>38</v>
      </c>
      <c r="N10" s="63">
        <f t="shared" si="3"/>
        <v>6</v>
      </c>
      <c r="O10" s="63">
        <f>M10+(N10*-6)</f>
        <v>2</v>
      </c>
      <c r="P10" s="63">
        <v>4</v>
      </c>
      <c r="Q10" s="34">
        <f t="shared" si="4"/>
        <v>0.5</v>
      </c>
      <c r="R10" s="20"/>
    </row>
    <row r="11" spans="1:18">
      <c r="A11" t="s">
        <v>10</v>
      </c>
      <c r="B11" s="46">
        <v>10</v>
      </c>
      <c r="C11" s="46">
        <v>0</v>
      </c>
      <c r="D11" s="47">
        <v>17</v>
      </c>
      <c r="E11" s="47">
        <v>1</v>
      </c>
      <c r="F11" s="46">
        <v>22</v>
      </c>
      <c r="G11" s="46">
        <v>1</v>
      </c>
      <c r="H11" s="48">
        <v>9</v>
      </c>
      <c r="I11" s="48">
        <v>0</v>
      </c>
      <c r="J11" s="46">
        <v>9</v>
      </c>
      <c r="K11" s="46">
        <v>0</v>
      </c>
      <c r="M11" s="63">
        <f t="shared" ref="M11:M26" si="5">SUM(J11,H11,F11,D11,B11)</f>
        <v>67</v>
      </c>
      <c r="N11" s="63">
        <f t="shared" ref="N11:N26" si="6">SUM(K11,I11,G11,E11,C11)</f>
        <v>2</v>
      </c>
      <c r="O11" s="63">
        <f t="shared" ref="O11:O26" si="7">M11+(N11*-6)</f>
        <v>55</v>
      </c>
      <c r="P11" s="63">
        <v>5</v>
      </c>
      <c r="Q11" s="34">
        <f t="shared" si="4"/>
        <v>11</v>
      </c>
      <c r="R11" s="20"/>
    </row>
    <row r="12" spans="1:18">
      <c r="A12" s="59" t="s">
        <v>18</v>
      </c>
      <c r="B12" s="64"/>
      <c r="C12" s="64"/>
      <c r="D12" s="64">
        <v>4</v>
      </c>
      <c r="E12" s="64">
        <v>1</v>
      </c>
      <c r="F12" s="64">
        <v>7</v>
      </c>
      <c r="G12" s="64">
        <v>1</v>
      </c>
      <c r="H12" s="64">
        <v>8</v>
      </c>
      <c r="I12" s="64">
        <v>0</v>
      </c>
      <c r="J12" s="64">
        <v>4</v>
      </c>
      <c r="K12" s="64">
        <v>2</v>
      </c>
      <c r="M12" s="63">
        <f t="shared" si="5"/>
        <v>23</v>
      </c>
      <c r="N12" s="63">
        <f t="shared" si="6"/>
        <v>4</v>
      </c>
      <c r="O12" s="63">
        <f t="shared" si="7"/>
        <v>-1</v>
      </c>
      <c r="P12" s="63">
        <v>4</v>
      </c>
      <c r="Q12" s="34">
        <f>IF(P12=0,0,O12/P12)</f>
        <v>-0.25</v>
      </c>
      <c r="R12" s="20"/>
    </row>
    <row r="13" spans="1:18">
      <c r="A13" t="s">
        <v>25</v>
      </c>
      <c r="B13" s="46"/>
      <c r="C13" s="46"/>
      <c r="D13" s="47"/>
      <c r="E13" s="47"/>
      <c r="F13" s="46"/>
      <c r="G13" s="46"/>
      <c r="H13" s="47"/>
      <c r="I13" s="47"/>
      <c r="J13" s="46"/>
      <c r="K13" s="46"/>
      <c r="M13" s="63">
        <f t="shared" si="5"/>
        <v>0</v>
      </c>
      <c r="N13" s="63">
        <f t="shared" si="6"/>
        <v>0</v>
      </c>
      <c r="O13" s="63">
        <f t="shared" si="7"/>
        <v>0</v>
      </c>
      <c r="P13" s="63">
        <v>0</v>
      </c>
      <c r="Q13" s="34">
        <f t="shared" ref="Q13:Q26" si="8">IF(P13=0,0,O13/P13)</f>
        <v>0</v>
      </c>
      <c r="R13" s="20"/>
    </row>
    <row r="14" spans="1:18">
      <c r="A14" s="59" t="s">
        <v>15</v>
      </c>
      <c r="B14" s="64">
        <v>7</v>
      </c>
      <c r="C14" s="64">
        <v>0</v>
      </c>
      <c r="D14" s="64">
        <v>2</v>
      </c>
      <c r="E14" s="64">
        <v>1</v>
      </c>
      <c r="F14" s="64">
        <v>20</v>
      </c>
      <c r="G14" s="64">
        <v>0</v>
      </c>
      <c r="H14" s="64">
        <v>20</v>
      </c>
      <c r="I14" s="64">
        <v>0</v>
      </c>
      <c r="J14" s="64">
        <v>13</v>
      </c>
      <c r="K14" s="64">
        <v>0</v>
      </c>
      <c r="M14" s="63">
        <f t="shared" ref="M14" si="9">SUM(J14,H14,F14,D14,B14)</f>
        <v>62</v>
      </c>
      <c r="N14" s="63">
        <f t="shared" ref="N14" si="10">SUM(K14,I14,G14,E14,C14)</f>
        <v>1</v>
      </c>
      <c r="O14" s="63">
        <f t="shared" ref="O14" si="11">M14+(N14*-6)</f>
        <v>56</v>
      </c>
      <c r="P14" s="63">
        <v>5</v>
      </c>
      <c r="Q14" s="34">
        <f t="shared" si="8"/>
        <v>11.2</v>
      </c>
      <c r="R14" s="20"/>
    </row>
    <row r="15" spans="1:18">
      <c r="A15" t="s">
        <v>29</v>
      </c>
      <c r="B15" s="46"/>
      <c r="C15" s="46"/>
      <c r="D15" s="47"/>
      <c r="E15" s="47"/>
      <c r="F15" s="46"/>
      <c r="G15" s="46"/>
      <c r="H15" s="48"/>
      <c r="I15" s="48"/>
      <c r="J15" s="46"/>
      <c r="K15" s="46"/>
      <c r="M15" s="63">
        <f t="shared" si="5"/>
        <v>0</v>
      </c>
      <c r="N15" s="63">
        <f t="shared" si="6"/>
        <v>0</v>
      </c>
      <c r="O15" s="63">
        <f t="shared" si="7"/>
        <v>0</v>
      </c>
      <c r="P15" s="63">
        <v>0</v>
      </c>
      <c r="Q15" s="34">
        <f t="shared" si="8"/>
        <v>0</v>
      </c>
      <c r="R15" s="20"/>
    </row>
    <row r="16" spans="1:18">
      <c r="A16" s="59" t="s">
        <v>16</v>
      </c>
      <c r="B16" s="64"/>
      <c r="C16" s="64"/>
      <c r="D16" s="64">
        <v>3</v>
      </c>
      <c r="E16" s="64">
        <v>1</v>
      </c>
      <c r="F16" s="64">
        <v>1</v>
      </c>
      <c r="G16" s="64">
        <v>0</v>
      </c>
      <c r="H16" s="64">
        <v>12</v>
      </c>
      <c r="I16" s="64">
        <v>0</v>
      </c>
      <c r="J16" s="64"/>
      <c r="K16" s="64"/>
      <c r="M16" s="63">
        <f t="shared" si="5"/>
        <v>16</v>
      </c>
      <c r="N16" s="63">
        <f t="shared" si="6"/>
        <v>1</v>
      </c>
      <c r="O16" s="63">
        <f t="shared" si="7"/>
        <v>10</v>
      </c>
      <c r="P16" s="63">
        <v>3</v>
      </c>
      <c r="Q16" s="34">
        <f t="shared" si="8"/>
        <v>3.3333333333333335</v>
      </c>
      <c r="R16" s="20"/>
    </row>
    <row r="17" spans="1:18">
      <c r="A17" t="s">
        <v>17</v>
      </c>
      <c r="B17" s="46"/>
      <c r="C17" s="46"/>
      <c r="D17" s="47">
        <v>7</v>
      </c>
      <c r="E17" s="47">
        <v>1</v>
      </c>
      <c r="F17" s="46">
        <v>24</v>
      </c>
      <c r="G17" s="46">
        <v>2</v>
      </c>
      <c r="H17" s="48">
        <v>8</v>
      </c>
      <c r="I17" s="48">
        <v>0</v>
      </c>
      <c r="J17" s="46"/>
      <c r="K17" s="46"/>
      <c r="M17" s="63">
        <f t="shared" si="5"/>
        <v>39</v>
      </c>
      <c r="N17" s="63">
        <f t="shared" si="6"/>
        <v>3</v>
      </c>
      <c r="O17" s="63">
        <f t="shared" si="7"/>
        <v>21</v>
      </c>
      <c r="P17" s="63">
        <v>3</v>
      </c>
      <c r="Q17" s="34">
        <f t="shared" si="8"/>
        <v>7</v>
      </c>
      <c r="R17" s="20"/>
    </row>
    <row r="18" spans="1:18">
      <c r="A18" s="59" t="s">
        <v>23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M18" s="63">
        <f t="shared" si="5"/>
        <v>0</v>
      </c>
      <c r="N18" s="63">
        <f t="shared" si="6"/>
        <v>0</v>
      </c>
      <c r="O18" s="63">
        <f t="shared" si="7"/>
        <v>0</v>
      </c>
      <c r="P18" s="63">
        <v>0</v>
      </c>
      <c r="Q18" s="34">
        <f t="shared" si="8"/>
        <v>0</v>
      </c>
      <c r="R18" s="20"/>
    </row>
    <row r="19" spans="1:18">
      <c r="A19" s="9" t="s">
        <v>49</v>
      </c>
      <c r="B19" s="46"/>
      <c r="C19" s="46"/>
      <c r="D19" s="47"/>
      <c r="E19" s="47"/>
      <c r="F19" s="46"/>
      <c r="G19" s="46"/>
      <c r="H19" s="48">
        <v>24</v>
      </c>
      <c r="I19" s="47">
        <v>0</v>
      </c>
      <c r="J19" s="46">
        <v>22</v>
      </c>
      <c r="K19" s="46">
        <v>0</v>
      </c>
      <c r="M19" s="63">
        <f t="shared" si="5"/>
        <v>46</v>
      </c>
      <c r="N19" s="63">
        <f t="shared" si="6"/>
        <v>0</v>
      </c>
      <c r="O19" s="63">
        <f t="shared" si="7"/>
        <v>46</v>
      </c>
      <c r="P19" s="63">
        <v>2</v>
      </c>
      <c r="Q19" s="34">
        <f t="shared" si="8"/>
        <v>23</v>
      </c>
      <c r="R19" s="20"/>
    </row>
    <row r="20" spans="1:18">
      <c r="A20" s="59" t="s">
        <v>30</v>
      </c>
      <c r="B20" s="64">
        <v>2</v>
      </c>
      <c r="C20" s="64">
        <v>2</v>
      </c>
      <c r="D20" s="64"/>
      <c r="E20" s="64"/>
      <c r="F20" s="64"/>
      <c r="G20" s="64"/>
      <c r="H20" s="64"/>
      <c r="I20" s="64"/>
      <c r="J20" s="64"/>
      <c r="K20" s="64"/>
      <c r="M20" s="63">
        <f t="shared" si="5"/>
        <v>2</v>
      </c>
      <c r="N20" s="63">
        <f t="shared" si="6"/>
        <v>2</v>
      </c>
      <c r="O20" s="63">
        <f t="shared" si="7"/>
        <v>-10</v>
      </c>
      <c r="P20" s="63">
        <v>1</v>
      </c>
      <c r="Q20" s="34">
        <f t="shared" si="8"/>
        <v>-10</v>
      </c>
      <c r="R20" s="20"/>
    </row>
    <row r="21" spans="1:18">
      <c r="A21" t="s">
        <v>20</v>
      </c>
      <c r="B21" s="46">
        <v>15</v>
      </c>
      <c r="C21" s="46">
        <v>1</v>
      </c>
      <c r="D21" s="47">
        <v>17</v>
      </c>
      <c r="E21" s="47">
        <v>0</v>
      </c>
      <c r="F21" s="46"/>
      <c r="G21" s="46"/>
      <c r="H21" s="47"/>
      <c r="I21" s="47"/>
      <c r="J21" s="46"/>
      <c r="K21" s="46"/>
      <c r="M21" s="63">
        <f t="shared" si="5"/>
        <v>32</v>
      </c>
      <c r="N21" s="63">
        <f t="shared" si="6"/>
        <v>1</v>
      </c>
      <c r="O21" s="63">
        <f t="shared" si="7"/>
        <v>26</v>
      </c>
      <c r="P21" s="63">
        <v>2</v>
      </c>
      <c r="Q21" s="34">
        <f t="shared" si="8"/>
        <v>13</v>
      </c>
      <c r="R21" s="20"/>
    </row>
    <row r="22" spans="1:18">
      <c r="A22" s="59" t="s">
        <v>43</v>
      </c>
      <c r="B22" s="64">
        <v>8</v>
      </c>
      <c r="C22" s="64">
        <v>2</v>
      </c>
      <c r="D22" s="64">
        <v>18</v>
      </c>
      <c r="E22" s="64">
        <v>0</v>
      </c>
      <c r="F22" s="64">
        <v>11</v>
      </c>
      <c r="G22" s="64">
        <v>0</v>
      </c>
      <c r="H22" s="64"/>
      <c r="I22" s="64"/>
      <c r="J22" s="64">
        <v>13</v>
      </c>
      <c r="K22" s="64">
        <v>3</v>
      </c>
      <c r="M22" s="63">
        <f t="shared" si="5"/>
        <v>50</v>
      </c>
      <c r="N22" s="63">
        <f t="shared" si="6"/>
        <v>5</v>
      </c>
      <c r="O22" s="63">
        <f t="shared" si="7"/>
        <v>20</v>
      </c>
      <c r="P22" s="63">
        <v>4</v>
      </c>
      <c r="Q22" s="34">
        <f t="shared" si="8"/>
        <v>5</v>
      </c>
      <c r="R22" s="20"/>
    </row>
    <row r="23" spans="1:18">
      <c r="A23" s="9" t="s">
        <v>41</v>
      </c>
      <c r="B23" s="46"/>
      <c r="C23" s="46"/>
      <c r="D23" s="47"/>
      <c r="E23" s="47"/>
      <c r="F23" s="46"/>
      <c r="G23" s="46"/>
      <c r="H23" s="48"/>
      <c r="I23" s="48"/>
      <c r="J23" s="46"/>
      <c r="K23" s="46"/>
      <c r="M23" s="63">
        <f t="shared" si="5"/>
        <v>0</v>
      </c>
      <c r="N23" s="63">
        <f t="shared" si="6"/>
        <v>0</v>
      </c>
      <c r="O23" s="63">
        <f t="shared" si="7"/>
        <v>0</v>
      </c>
      <c r="P23" s="63">
        <v>0</v>
      </c>
      <c r="Q23" s="34">
        <f t="shared" si="8"/>
        <v>0</v>
      </c>
      <c r="R23" s="20"/>
    </row>
    <row r="24" spans="1:18">
      <c r="A24" s="61" t="s">
        <v>44</v>
      </c>
      <c r="B24" s="64">
        <v>16</v>
      </c>
      <c r="C24" s="64">
        <v>1</v>
      </c>
      <c r="D24" s="64"/>
      <c r="E24" s="64"/>
      <c r="F24" s="64">
        <v>11</v>
      </c>
      <c r="G24" s="64">
        <v>1</v>
      </c>
      <c r="H24" s="64">
        <v>31</v>
      </c>
      <c r="I24" s="64">
        <v>0</v>
      </c>
      <c r="J24" s="64">
        <v>21</v>
      </c>
      <c r="K24" s="64">
        <v>1</v>
      </c>
      <c r="M24" s="63">
        <f t="shared" si="5"/>
        <v>79</v>
      </c>
      <c r="N24" s="63">
        <f t="shared" si="6"/>
        <v>3</v>
      </c>
      <c r="O24" s="63">
        <f t="shared" si="7"/>
        <v>61</v>
      </c>
      <c r="P24" s="63">
        <v>4</v>
      </c>
      <c r="Q24" s="34">
        <f t="shared" si="8"/>
        <v>15.25</v>
      </c>
      <c r="R24" s="20"/>
    </row>
    <row r="25" spans="1:18">
      <c r="A25" s="9" t="s">
        <v>32</v>
      </c>
      <c r="B25" s="46">
        <v>6</v>
      </c>
      <c r="C25" s="46">
        <v>0</v>
      </c>
      <c r="D25" s="47"/>
      <c r="E25" s="47"/>
      <c r="F25" s="46"/>
      <c r="G25" s="46"/>
      <c r="H25" s="47"/>
      <c r="I25" s="47"/>
      <c r="J25" s="46"/>
      <c r="K25" s="46"/>
      <c r="M25" s="63">
        <f t="shared" si="5"/>
        <v>6</v>
      </c>
      <c r="N25" s="63">
        <f t="shared" si="6"/>
        <v>0</v>
      </c>
      <c r="O25" s="63">
        <f t="shared" si="7"/>
        <v>6</v>
      </c>
      <c r="P25" s="63">
        <v>1</v>
      </c>
      <c r="Q25" s="34">
        <f t="shared" si="8"/>
        <v>6</v>
      </c>
      <c r="R25" s="20"/>
    </row>
    <row r="26" spans="1:18">
      <c r="A26" s="59" t="s">
        <v>48</v>
      </c>
      <c r="B26" s="64"/>
      <c r="C26" s="64"/>
      <c r="D26" s="64"/>
      <c r="E26" s="64"/>
      <c r="F26" s="64">
        <v>1</v>
      </c>
      <c r="G26" s="64">
        <v>1</v>
      </c>
      <c r="H26" s="64"/>
      <c r="I26" s="64"/>
      <c r="J26" s="64"/>
      <c r="K26" s="64"/>
      <c r="M26" s="63">
        <f t="shared" si="5"/>
        <v>1</v>
      </c>
      <c r="N26" s="63">
        <f t="shared" si="6"/>
        <v>1</v>
      </c>
      <c r="O26" s="63">
        <f t="shared" si="7"/>
        <v>-5</v>
      </c>
      <c r="P26" s="63">
        <v>1</v>
      </c>
      <c r="Q26" s="34">
        <f t="shared" si="8"/>
        <v>-5</v>
      </c>
      <c r="R26" s="20"/>
    </row>
    <row r="27" spans="1:18">
      <c r="A27" s="37" t="s">
        <v>31</v>
      </c>
      <c r="B27" s="46"/>
      <c r="C27" s="46"/>
      <c r="D27" s="47"/>
      <c r="E27" s="47"/>
      <c r="F27" s="46"/>
      <c r="G27" s="46"/>
      <c r="H27" s="47"/>
      <c r="I27" s="47"/>
      <c r="J27" s="46">
        <v>16</v>
      </c>
      <c r="K27" s="46">
        <v>0</v>
      </c>
      <c r="M27" s="63">
        <f t="shared" ref="M27" si="12">SUM(J27,H27,F27,D27,B27)</f>
        <v>16</v>
      </c>
      <c r="N27" s="63">
        <f t="shared" ref="N27" si="13">SUM(K27,I27,G27,E27,C27)</f>
        <v>0</v>
      </c>
      <c r="O27" s="63">
        <f t="shared" ref="O27" si="14">M27+(N27*-6)</f>
        <v>16</v>
      </c>
      <c r="P27" s="63">
        <v>1</v>
      </c>
      <c r="Q27" s="34">
        <f t="shared" ref="Q27" si="15">IF(P27=0,0,O27/P27)</f>
        <v>16</v>
      </c>
      <c r="R27" s="20"/>
    </row>
    <row r="28" spans="1:18">
      <c r="A28" s="9"/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21"/>
      <c r="N28" s="21"/>
      <c r="O28" s="21"/>
      <c r="P28" s="21"/>
      <c r="Q28" s="54"/>
      <c r="R28" s="20"/>
    </row>
    <row r="29" spans="1:18">
      <c r="B29" s="40" t="s">
        <v>55</v>
      </c>
      <c r="D29" s="40" t="s">
        <v>55</v>
      </c>
      <c r="F29" s="40" t="s">
        <v>55</v>
      </c>
      <c r="H29" t="s">
        <v>50</v>
      </c>
      <c r="J29" s="40" t="s">
        <v>55</v>
      </c>
      <c r="P29" s="41">
        <f>SUM(P7:P27)</f>
        <v>49</v>
      </c>
    </row>
  </sheetData>
  <phoneticPr fontId="0" type="noConversion"/>
  <printOptions gridLines="1"/>
  <pageMargins left="0.75" right="0.75" top="1" bottom="1" header="0.5" footer="0.5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5"/>
  <sheetViews>
    <sheetView zoomScale="75" workbookViewId="0">
      <selection activeCell="A25" sqref="A25:XFD25"/>
    </sheetView>
  </sheetViews>
  <sheetFormatPr defaultRowHeight="15"/>
  <cols>
    <col min="1" max="1" width="17.125" bestFit="1" customWidth="1"/>
    <col min="2" max="9" width="4.625" customWidth="1"/>
    <col min="10" max="10" width="4.625" style="9" customWidth="1"/>
    <col min="11" max="11" width="5.25" style="1" customWidth="1"/>
    <col min="12" max="12" width="4.75" style="1" customWidth="1"/>
    <col min="13" max="13" width="8" style="30" bestFit="1" customWidth="1"/>
    <col min="14" max="14" width="8" style="9" customWidth="1"/>
  </cols>
  <sheetData>
    <row r="1" spans="1:14" ht="18">
      <c r="B1" s="2"/>
      <c r="C1" s="11"/>
      <c r="D1" s="2" t="s">
        <v>39</v>
      </c>
      <c r="E1" s="11"/>
      <c r="F1" s="11"/>
      <c r="G1" s="11"/>
      <c r="H1" s="11"/>
      <c r="I1" s="11"/>
      <c r="J1" s="18"/>
    </row>
    <row r="3" spans="1:14" ht="15.75">
      <c r="B3" s="4" t="s">
        <v>0</v>
      </c>
      <c r="C3" s="4"/>
      <c r="D3" s="5" t="s">
        <v>13</v>
      </c>
      <c r="F3" s="4" t="s">
        <v>22</v>
      </c>
      <c r="G3" s="4"/>
      <c r="H3" s="5" t="s">
        <v>21</v>
      </c>
      <c r="I3" s="5"/>
      <c r="J3" s="14"/>
      <c r="K3" s="60"/>
      <c r="L3" s="60"/>
      <c r="M3" s="32"/>
    </row>
    <row r="4" spans="1:14">
      <c r="B4" s="3" t="s">
        <v>58</v>
      </c>
      <c r="C4" s="3"/>
      <c r="F4" s="3"/>
      <c r="G4" s="3"/>
      <c r="K4" s="60" t="s">
        <v>1</v>
      </c>
      <c r="L4" s="60" t="s">
        <v>7</v>
      </c>
      <c r="M4" s="22" t="s">
        <v>8</v>
      </c>
      <c r="N4" s="21"/>
    </row>
    <row r="5" spans="1:14" ht="15.75">
      <c r="B5" s="6" t="s">
        <v>5</v>
      </c>
      <c r="C5" s="6" t="s">
        <v>3</v>
      </c>
      <c r="D5" s="7" t="s">
        <v>5</v>
      </c>
      <c r="E5" s="7" t="s">
        <v>3</v>
      </c>
      <c r="F5" s="6" t="s">
        <v>5</v>
      </c>
      <c r="G5" s="6" t="s">
        <v>3</v>
      </c>
      <c r="H5" s="7" t="s">
        <v>5</v>
      </c>
      <c r="I5" s="7" t="s">
        <v>3</v>
      </c>
      <c r="J5" s="19"/>
      <c r="K5" s="60"/>
      <c r="L5" s="60"/>
      <c r="M5" s="32"/>
    </row>
    <row r="6" spans="1:14">
      <c r="A6" s="59" t="s">
        <v>47</v>
      </c>
      <c r="B6" s="59"/>
      <c r="C6" s="59"/>
      <c r="D6" s="59"/>
      <c r="E6" s="59"/>
      <c r="F6" s="59"/>
      <c r="G6" s="59"/>
      <c r="H6" s="59">
        <v>4</v>
      </c>
      <c r="I6" s="59">
        <v>1</v>
      </c>
      <c r="J6" s="59"/>
      <c r="K6" s="60">
        <f t="shared" ref="K6:K7" si="0">SUM(H6,F6,D6,B6)</f>
        <v>4</v>
      </c>
      <c r="L6" s="60">
        <f t="shared" ref="L6:L7" si="1">SUM(I6,G6,E6,C6)</f>
        <v>1</v>
      </c>
      <c r="M6" s="32">
        <f>IF(L6=0,0,K6/L6)</f>
        <v>4</v>
      </c>
    </row>
    <row r="7" spans="1:14">
      <c r="A7" t="s">
        <v>46</v>
      </c>
      <c r="B7" s="3"/>
      <c r="C7" s="3"/>
      <c r="F7" s="3"/>
      <c r="G7" s="3"/>
      <c r="H7" s="9">
        <v>0</v>
      </c>
      <c r="I7" s="9">
        <v>1</v>
      </c>
      <c r="K7" s="60">
        <f t="shared" si="0"/>
        <v>0</v>
      </c>
      <c r="L7" s="60">
        <f t="shared" si="1"/>
        <v>1</v>
      </c>
      <c r="M7" s="32">
        <f t="shared" ref="M7" si="2">IF(L7=0,0,K7/L7)</f>
        <v>0</v>
      </c>
    </row>
    <row r="8" spans="1:14">
      <c r="A8" s="59" t="s">
        <v>45</v>
      </c>
      <c r="B8" s="59"/>
      <c r="C8" s="59"/>
      <c r="D8" s="59"/>
      <c r="E8" s="59"/>
      <c r="F8" s="59">
        <v>8</v>
      </c>
      <c r="G8" s="59">
        <v>1</v>
      </c>
      <c r="H8" s="59">
        <v>1</v>
      </c>
      <c r="I8" s="59">
        <v>1</v>
      </c>
      <c r="K8" s="60">
        <f>SUM(H8,F8,D8,B8)</f>
        <v>9</v>
      </c>
      <c r="L8" s="60">
        <f>SUM(I8,G8,E8,C8)</f>
        <v>2</v>
      </c>
      <c r="M8" s="32">
        <f>IF(L8=0,0,K8/L8)</f>
        <v>4.5</v>
      </c>
      <c r="N8" s="20"/>
    </row>
    <row r="9" spans="1:14">
      <c r="A9" s="9" t="s">
        <v>9</v>
      </c>
      <c r="B9" s="3"/>
      <c r="C9" s="57"/>
      <c r="D9" s="9">
        <v>0</v>
      </c>
      <c r="E9" s="9">
        <v>0</v>
      </c>
      <c r="F9" s="57">
        <v>7</v>
      </c>
      <c r="G9" s="57">
        <v>1</v>
      </c>
      <c r="H9" s="9"/>
      <c r="I9" s="9"/>
      <c r="K9" s="60">
        <f t="shared" ref="K9:K25" si="3">SUM(H9,F9,D9,B9)</f>
        <v>7</v>
      </c>
      <c r="L9" s="60">
        <f t="shared" ref="L9:L25" si="4">SUM(I9,G9,E9,C9)</f>
        <v>1</v>
      </c>
      <c r="M9" s="32">
        <f>IF(L9=0,0,K9/L9)</f>
        <v>7</v>
      </c>
      <c r="N9" s="20"/>
    </row>
    <row r="10" spans="1:14">
      <c r="A10" s="59" t="s">
        <v>10</v>
      </c>
      <c r="B10" s="59"/>
      <c r="C10" s="59"/>
      <c r="D10" s="59">
        <v>19</v>
      </c>
      <c r="E10" s="59">
        <v>1</v>
      </c>
      <c r="F10" s="59">
        <v>22</v>
      </c>
      <c r="G10" s="59">
        <v>0</v>
      </c>
      <c r="H10" s="59">
        <v>15</v>
      </c>
      <c r="I10" s="59">
        <v>1</v>
      </c>
      <c r="K10" s="60">
        <f t="shared" si="3"/>
        <v>56</v>
      </c>
      <c r="L10" s="60">
        <f t="shared" si="4"/>
        <v>2</v>
      </c>
      <c r="M10" s="32">
        <f t="shared" ref="M10:M25" si="5">IF(L10=0,0,K10/L10)</f>
        <v>28</v>
      </c>
      <c r="N10" s="20"/>
    </row>
    <row r="11" spans="1:14">
      <c r="A11" s="9" t="s">
        <v>18</v>
      </c>
      <c r="B11" s="57"/>
      <c r="C11" s="57"/>
      <c r="D11" s="9"/>
      <c r="E11" s="9"/>
      <c r="F11" s="57"/>
      <c r="G11" s="57"/>
      <c r="H11" s="9"/>
      <c r="I11" s="9"/>
      <c r="K11" s="60">
        <f t="shared" si="3"/>
        <v>0</v>
      </c>
      <c r="L11" s="60">
        <f t="shared" si="4"/>
        <v>0</v>
      </c>
      <c r="M11" s="32">
        <f t="shared" si="5"/>
        <v>0</v>
      </c>
      <c r="N11" s="20"/>
    </row>
    <row r="12" spans="1:14">
      <c r="A12" s="59" t="s">
        <v>15</v>
      </c>
      <c r="B12" s="59"/>
      <c r="C12" s="59"/>
      <c r="D12" s="59">
        <v>18</v>
      </c>
      <c r="E12" s="59">
        <v>0</v>
      </c>
      <c r="F12" s="59">
        <v>6</v>
      </c>
      <c r="G12" s="59">
        <v>1</v>
      </c>
      <c r="H12" s="59">
        <v>14</v>
      </c>
      <c r="I12" s="59">
        <v>1</v>
      </c>
      <c r="K12" s="60">
        <f t="shared" si="3"/>
        <v>38</v>
      </c>
      <c r="L12" s="60">
        <f t="shared" si="4"/>
        <v>2</v>
      </c>
      <c r="M12" s="32">
        <f t="shared" si="5"/>
        <v>19</v>
      </c>
      <c r="N12" s="20"/>
    </row>
    <row r="13" spans="1:14">
      <c r="A13" t="s">
        <v>29</v>
      </c>
      <c r="B13" s="3"/>
      <c r="C13" s="3"/>
      <c r="F13" s="3"/>
      <c r="G13" s="3"/>
      <c r="K13" s="60">
        <f t="shared" si="3"/>
        <v>0</v>
      </c>
      <c r="L13" s="60">
        <f t="shared" si="4"/>
        <v>0</v>
      </c>
      <c r="M13" s="32">
        <f t="shared" si="5"/>
        <v>0</v>
      </c>
      <c r="N13" s="20"/>
    </row>
    <row r="14" spans="1:14">
      <c r="A14" s="59" t="s">
        <v>16</v>
      </c>
      <c r="B14" s="59"/>
      <c r="C14" s="59"/>
      <c r="D14" s="59"/>
      <c r="E14" s="59"/>
      <c r="F14" s="59"/>
      <c r="G14" s="59"/>
      <c r="H14" s="59">
        <v>1</v>
      </c>
      <c r="I14" s="59">
        <v>0</v>
      </c>
      <c r="K14" s="60">
        <f t="shared" si="3"/>
        <v>1</v>
      </c>
      <c r="L14" s="60">
        <f t="shared" si="4"/>
        <v>0</v>
      </c>
      <c r="M14" s="32">
        <f t="shared" si="5"/>
        <v>0</v>
      </c>
      <c r="N14" s="20"/>
    </row>
    <row r="15" spans="1:14">
      <c r="A15" t="s">
        <v>17</v>
      </c>
      <c r="B15" s="3"/>
      <c r="C15" s="3"/>
      <c r="D15">
        <v>1</v>
      </c>
      <c r="E15">
        <v>1</v>
      </c>
      <c r="F15" s="3">
        <v>12</v>
      </c>
      <c r="G15" s="3">
        <v>1</v>
      </c>
      <c r="H15" s="9">
        <v>10</v>
      </c>
      <c r="I15" s="9">
        <v>1</v>
      </c>
      <c r="K15" s="60">
        <f t="shared" si="3"/>
        <v>23</v>
      </c>
      <c r="L15" s="60">
        <f t="shared" si="4"/>
        <v>3</v>
      </c>
      <c r="M15" s="32">
        <f t="shared" si="5"/>
        <v>7.666666666666667</v>
      </c>
      <c r="N15" s="20"/>
    </row>
    <row r="16" spans="1:14">
      <c r="A16" s="59" t="s">
        <v>23</v>
      </c>
      <c r="B16" s="59"/>
      <c r="C16" s="59"/>
      <c r="D16" s="59"/>
      <c r="E16" s="59"/>
      <c r="F16" s="59"/>
      <c r="G16" s="59"/>
      <c r="H16" s="59"/>
      <c r="I16" s="59"/>
      <c r="K16" s="60">
        <f t="shared" si="3"/>
        <v>0</v>
      </c>
      <c r="L16" s="60">
        <f t="shared" si="4"/>
        <v>0</v>
      </c>
      <c r="M16" s="32">
        <f t="shared" si="5"/>
        <v>0</v>
      </c>
      <c r="N16" s="20"/>
    </row>
    <row r="17" spans="1:14">
      <c r="A17" t="s">
        <v>24</v>
      </c>
      <c r="B17" s="3"/>
      <c r="C17" s="3"/>
      <c r="F17" s="3"/>
      <c r="G17" s="3"/>
      <c r="H17" s="9"/>
      <c r="K17" s="60">
        <f t="shared" si="3"/>
        <v>0</v>
      </c>
      <c r="L17" s="60">
        <f t="shared" si="4"/>
        <v>0</v>
      </c>
      <c r="M17" s="32">
        <f t="shared" si="5"/>
        <v>0</v>
      </c>
      <c r="N17" s="20"/>
    </row>
    <row r="18" spans="1:14">
      <c r="A18" s="59" t="s">
        <v>30</v>
      </c>
      <c r="B18" s="59"/>
      <c r="C18" s="59"/>
      <c r="D18" s="59"/>
      <c r="E18" s="59"/>
      <c r="F18" s="59"/>
      <c r="G18" s="59"/>
      <c r="H18" s="59"/>
      <c r="I18" s="59"/>
      <c r="K18" s="60">
        <f t="shared" si="3"/>
        <v>0</v>
      </c>
      <c r="L18" s="60">
        <f t="shared" si="4"/>
        <v>0</v>
      </c>
      <c r="M18" s="32">
        <f t="shared" si="5"/>
        <v>0</v>
      </c>
      <c r="N18" s="20"/>
    </row>
    <row r="19" spans="1:14">
      <c r="A19" s="9" t="s">
        <v>19</v>
      </c>
      <c r="B19" s="57"/>
      <c r="C19" s="57"/>
      <c r="D19" s="9"/>
      <c r="E19" s="9"/>
      <c r="F19" s="57">
        <v>7</v>
      </c>
      <c r="G19" s="57">
        <v>0</v>
      </c>
      <c r="H19" s="9"/>
      <c r="I19" s="9"/>
      <c r="K19" s="60">
        <f>SUM(H19,F19,D19,B19)</f>
        <v>7</v>
      </c>
      <c r="L19" s="60">
        <f>SUM(I19,G19,E19,C19)</f>
        <v>0</v>
      </c>
      <c r="M19" s="32">
        <f>IF(L19=0,0,K19/L19)</f>
        <v>0</v>
      </c>
      <c r="N19" s="20"/>
    </row>
    <row r="20" spans="1:14">
      <c r="A20" s="59" t="s">
        <v>43</v>
      </c>
      <c r="B20" s="59"/>
      <c r="C20" s="59"/>
      <c r="D20" s="59"/>
      <c r="E20" s="59"/>
      <c r="F20" s="59">
        <v>12</v>
      </c>
      <c r="G20" s="59">
        <v>1</v>
      </c>
      <c r="H20" s="59">
        <v>14</v>
      </c>
      <c r="I20" s="59">
        <v>0</v>
      </c>
      <c r="K20" s="60">
        <f t="shared" si="3"/>
        <v>26</v>
      </c>
      <c r="L20" s="60">
        <f t="shared" si="4"/>
        <v>1</v>
      </c>
      <c r="M20" s="32">
        <f t="shared" si="5"/>
        <v>26</v>
      </c>
      <c r="N20" s="20"/>
    </row>
    <row r="21" spans="1:14">
      <c r="A21" s="9" t="s">
        <v>49</v>
      </c>
      <c r="B21" s="3"/>
      <c r="C21" s="3"/>
      <c r="D21">
        <v>9</v>
      </c>
      <c r="E21">
        <v>1</v>
      </c>
      <c r="F21" s="3">
        <v>31</v>
      </c>
      <c r="G21" s="3">
        <v>0</v>
      </c>
      <c r="K21" s="60">
        <f>SUM(H21,F21,D21,B21)</f>
        <v>40</v>
      </c>
      <c r="L21" s="60">
        <f>SUM(I21,G21,E21,C21)</f>
        <v>1</v>
      </c>
      <c r="M21" s="32">
        <f>IF(L21=0,0,K21/L21)</f>
        <v>40</v>
      </c>
      <c r="N21" s="20"/>
    </row>
    <row r="22" spans="1:14">
      <c r="A22" s="59" t="s">
        <v>41</v>
      </c>
      <c r="B22" s="59"/>
      <c r="C22" s="59"/>
      <c r="D22" s="59"/>
      <c r="E22" s="59"/>
      <c r="F22" s="59"/>
      <c r="G22" s="59"/>
      <c r="H22" s="59"/>
      <c r="I22" s="59"/>
      <c r="K22" s="60">
        <f>SUM(H22,F22,D22,B22)</f>
        <v>0</v>
      </c>
      <c r="L22" s="60">
        <f>SUM(I22,G22,E22,C22)</f>
        <v>0</v>
      </c>
      <c r="M22" s="32">
        <f>IF(L22=0,0,K22/L22)</f>
        <v>0</v>
      </c>
      <c r="N22" s="20"/>
    </row>
    <row r="23" spans="1:14">
      <c r="A23" t="s">
        <v>44</v>
      </c>
      <c r="B23" s="3"/>
      <c r="C23" s="3"/>
      <c r="D23">
        <v>35</v>
      </c>
      <c r="E23">
        <v>0</v>
      </c>
      <c r="F23" s="3"/>
      <c r="G23" s="3"/>
      <c r="K23" s="60">
        <f t="shared" si="3"/>
        <v>35</v>
      </c>
      <c r="L23" s="60">
        <f t="shared" si="4"/>
        <v>0</v>
      </c>
      <c r="M23" s="32">
        <f t="shared" si="5"/>
        <v>0</v>
      </c>
      <c r="N23" s="20"/>
    </row>
    <row r="24" spans="1:14">
      <c r="A24" s="59" t="s">
        <v>32</v>
      </c>
      <c r="B24" s="59"/>
      <c r="C24" s="59"/>
      <c r="D24" s="59"/>
      <c r="E24" s="59"/>
      <c r="F24" s="59"/>
      <c r="G24" s="59"/>
      <c r="H24" s="59">
        <v>1</v>
      </c>
      <c r="I24" s="59">
        <v>1</v>
      </c>
      <c r="K24" s="60">
        <f t="shared" si="3"/>
        <v>1</v>
      </c>
      <c r="L24" s="60">
        <f t="shared" si="4"/>
        <v>1</v>
      </c>
      <c r="M24" s="32">
        <f t="shared" si="5"/>
        <v>1</v>
      </c>
      <c r="N24" s="20"/>
    </row>
    <row r="25" spans="1:14">
      <c r="A25" s="9" t="s">
        <v>31</v>
      </c>
      <c r="B25" s="57"/>
      <c r="C25" s="57"/>
      <c r="D25" s="9">
        <v>13</v>
      </c>
      <c r="E25" s="9">
        <v>1</v>
      </c>
      <c r="F25" s="57"/>
      <c r="G25" s="57"/>
      <c r="H25" s="9">
        <v>30</v>
      </c>
      <c r="I25" s="9">
        <v>0</v>
      </c>
      <c r="K25" s="60">
        <f t="shared" si="3"/>
        <v>43</v>
      </c>
      <c r="L25" s="60">
        <f t="shared" si="4"/>
        <v>1</v>
      </c>
      <c r="M25" s="32">
        <f t="shared" si="5"/>
        <v>43</v>
      </c>
      <c r="N25" s="20"/>
    </row>
  </sheetData>
  <phoneticPr fontId="0" type="noConversion"/>
  <printOptions gridLines="1"/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30"/>
  <sheetViews>
    <sheetView zoomScale="75" workbookViewId="0">
      <selection activeCell="A11" sqref="A11:XFD11"/>
    </sheetView>
  </sheetViews>
  <sheetFormatPr defaultRowHeight="15"/>
  <cols>
    <col min="1" max="1" width="16" bestFit="1" customWidth="1"/>
    <col min="2" max="29" width="3.625" customWidth="1"/>
    <col min="30" max="31" width="3.625" style="1" customWidth="1"/>
    <col min="32" max="32" width="3.75" style="1" customWidth="1"/>
    <col min="33" max="33" width="3.625" style="1" customWidth="1"/>
    <col min="34" max="35" width="5.625" style="30" bestFit="1" customWidth="1"/>
    <col min="36" max="36" width="4.5" style="1" customWidth="1"/>
    <col min="38" max="38" width="6.125" customWidth="1"/>
    <col min="39" max="39" width="7" customWidth="1"/>
  </cols>
  <sheetData>
    <row r="1" spans="1:36" ht="18">
      <c r="F1" s="2" t="s">
        <v>26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36" ht="18"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36" ht="15.75">
      <c r="N3" s="24" t="s">
        <v>52</v>
      </c>
      <c r="O3" s="24"/>
      <c r="P3" s="24"/>
    </row>
    <row r="4" spans="1:36" ht="15.75">
      <c r="A4" s="10"/>
      <c r="B4" s="24" t="s">
        <v>22</v>
      </c>
      <c r="C4" s="24"/>
      <c r="D4" s="24"/>
      <c r="E4" s="24"/>
      <c r="F4" s="24" t="s">
        <v>0</v>
      </c>
      <c r="G4" s="24"/>
      <c r="H4" s="24"/>
      <c r="I4" s="24"/>
      <c r="J4" s="24" t="s">
        <v>13</v>
      </c>
      <c r="K4" s="24"/>
      <c r="L4" s="24"/>
      <c r="M4" s="24"/>
      <c r="N4" s="24" t="s">
        <v>51</v>
      </c>
      <c r="O4" s="24"/>
      <c r="P4" s="24"/>
      <c r="Q4" s="24"/>
      <c r="R4" s="24" t="s">
        <v>27</v>
      </c>
      <c r="S4" s="24"/>
      <c r="T4" s="24"/>
      <c r="U4" s="24"/>
      <c r="V4" s="24" t="s">
        <v>0</v>
      </c>
      <c r="W4" s="24"/>
      <c r="X4" s="24"/>
      <c r="Y4" s="24"/>
      <c r="Z4" s="24" t="s">
        <v>27</v>
      </c>
      <c r="AA4" s="24"/>
      <c r="AB4" s="24"/>
      <c r="AC4" s="24"/>
      <c r="AD4" s="23" t="s">
        <v>3</v>
      </c>
      <c r="AE4" s="26" t="s">
        <v>4</v>
      </c>
      <c r="AF4" s="23" t="s">
        <v>5</v>
      </c>
      <c r="AG4" s="26" t="s">
        <v>6</v>
      </c>
      <c r="AH4" s="15" t="s">
        <v>8</v>
      </c>
      <c r="AI4" s="27" t="s">
        <v>11</v>
      </c>
      <c r="AJ4" s="5"/>
    </row>
    <row r="5" spans="1:36" ht="15.75">
      <c r="B5" s="24"/>
      <c r="C5" s="5"/>
      <c r="D5" s="5"/>
      <c r="E5" s="5"/>
      <c r="F5" s="24"/>
      <c r="G5" s="5"/>
      <c r="H5" s="5"/>
      <c r="I5" s="5"/>
      <c r="J5" s="25"/>
      <c r="K5" s="5"/>
      <c r="L5" s="5"/>
      <c r="M5" s="5"/>
      <c r="N5" s="24"/>
      <c r="O5" s="5"/>
      <c r="P5" s="5"/>
      <c r="Q5" s="5"/>
      <c r="R5" s="25"/>
      <c r="S5" s="5"/>
      <c r="T5" s="5"/>
      <c r="U5" s="5"/>
      <c r="V5" s="24"/>
      <c r="W5" s="5"/>
      <c r="X5" s="5"/>
      <c r="Y5" s="5"/>
      <c r="Z5" s="25"/>
      <c r="AA5" s="5"/>
      <c r="AB5" s="5"/>
      <c r="AC5" s="5"/>
      <c r="AD5" s="25"/>
      <c r="AE5" s="29"/>
      <c r="AF5" s="25"/>
      <c r="AG5" s="29"/>
      <c r="AH5" s="28"/>
      <c r="AI5" s="31"/>
      <c r="AJ5" s="5"/>
    </row>
    <row r="6" spans="1:36" ht="15.75">
      <c r="B6" s="24"/>
      <c r="C6" s="5"/>
      <c r="D6" s="5"/>
      <c r="E6" s="5"/>
      <c r="F6" s="24"/>
      <c r="G6" s="5"/>
      <c r="H6" s="5"/>
      <c r="I6" s="5"/>
      <c r="J6" s="25"/>
      <c r="K6" s="5"/>
      <c r="L6" s="5"/>
      <c r="M6" s="5"/>
      <c r="N6" s="24"/>
      <c r="O6" s="5"/>
      <c r="P6" s="5"/>
      <c r="Q6" s="5"/>
      <c r="R6" s="25"/>
      <c r="S6" s="5"/>
      <c r="T6" s="5"/>
      <c r="U6" s="5"/>
      <c r="V6" s="24"/>
      <c r="W6" s="5"/>
      <c r="X6" s="5"/>
      <c r="Y6" s="5"/>
      <c r="Z6" s="25"/>
      <c r="AA6" s="5"/>
      <c r="AB6" s="5"/>
      <c r="AC6" s="5"/>
      <c r="AD6" s="25"/>
      <c r="AE6" s="29"/>
      <c r="AF6" s="25"/>
      <c r="AG6" s="29"/>
      <c r="AH6" s="28"/>
      <c r="AI6" s="31"/>
      <c r="AJ6" s="5"/>
    </row>
    <row r="7" spans="1:36" s="38" customFormat="1">
      <c r="A7" s="38" t="s">
        <v>48</v>
      </c>
      <c r="B7" s="39"/>
      <c r="F7" s="39">
        <v>1</v>
      </c>
      <c r="G7" s="38">
        <v>0</v>
      </c>
      <c r="H7" s="38">
        <v>17</v>
      </c>
      <c r="I7" s="38">
        <v>1</v>
      </c>
      <c r="J7" s="39">
        <v>1</v>
      </c>
      <c r="K7" s="40">
        <v>0</v>
      </c>
      <c r="L7" s="40">
        <v>13</v>
      </c>
      <c r="M7" s="40">
        <v>1</v>
      </c>
      <c r="N7" s="39">
        <v>2</v>
      </c>
      <c r="O7" s="40">
        <v>0</v>
      </c>
      <c r="P7" s="40">
        <v>12</v>
      </c>
      <c r="Q7" s="40">
        <v>0</v>
      </c>
      <c r="R7" s="39"/>
      <c r="V7" s="39"/>
      <c r="Z7" s="39"/>
      <c r="AD7" s="25">
        <f>SUM(Z7,V7,R7,N7,J7,F7,B7)</f>
        <v>4</v>
      </c>
      <c r="AE7" s="25">
        <f t="shared" ref="AE7:AG7" si="0">SUM(AA7,W7,S7,O7,K7,G7,C7)</f>
        <v>0</v>
      </c>
      <c r="AF7" s="25">
        <f t="shared" si="0"/>
        <v>42</v>
      </c>
      <c r="AG7" s="25">
        <f t="shared" si="0"/>
        <v>2</v>
      </c>
      <c r="AH7" s="28">
        <f t="shared" ref="AH7:AH9" si="1">IF(AG7=0,0,AF7/AG7)</f>
        <v>21</v>
      </c>
      <c r="AI7" s="31">
        <f t="shared" ref="AI7:AI9" si="2">IF(AF7=0,0,AF7/AD7)</f>
        <v>10.5</v>
      </c>
      <c r="AJ7" s="1"/>
    </row>
    <row r="8" spans="1:36" ht="15.75">
      <c r="A8" s="17" t="s">
        <v>47</v>
      </c>
      <c r="B8" s="10"/>
      <c r="C8" s="8"/>
      <c r="D8" s="8"/>
      <c r="E8" s="8"/>
      <c r="F8" s="10">
        <v>1</v>
      </c>
      <c r="G8" s="8">
        <v>0</v>
      </c>
      <c r="H8" s="8">
        <v>9</v>
      </c>
      <c r="I8" s="8">
        <v>2</v>
      </c>
      <c r="J8" s="10"/>
      <c r="K8" s="8"/>
      <c r="L8" s="8"/>
      <c r="M8" s="8"/>
      <c r="N8" s="10">
        <v>3</v>
      </c>
      <c r="O8" s="8">
        <v>0</v>
      </c>
      <c r="P8" s="8">
        <v>38</v>
      </c>
      <c r="Q8" s="8">
        <v>2</v>
      </c>
      <c r="R8" s="10"/>
      <c r="S8" s="8"/>
      <c r="T8" s="8"/>
      <c r="U8" s="8"/>
      <c r="V8" s="10"/>
      <c r="W8" s="8"/>
      <c r="X8" s="8"/>
      <c r="Y8" s="8"/>
      <c r="Z8" s="10"/>
      <c r="AA8" s="8"/>
      <c r="AB8" s="8"/>
      <c r="AC8" s="8"/>
      <c r="AD8" s="25">
        <f t="shared" ref="AD8:AD27" si="3">SUM(Z8,V8,R8,N8,J8,F8,B8)</f>
        <v>4</v>
      </c>
      <c r="AE8" s="25">
        <f t="shared" ref="AE8:AE27" si="4">SUM(AA8,W8,S8,O8,K8,G8,C8)</f>
        <v>0</v>
      </c>
      <c r="AF8" s="25">
        <f t="shared" ref="AF8:AF27" si="5">SUM(AB8,X8,T8,P8,L8,H8,D8)</f>
        <v>47</v>
      </c>
      <c r="AG8" s="25">
        <f t="shared" ref="AG8:AG27" si="6">SUM(AC8,Y8,U8,Q8,M8,I8,E8)</f>
        <v>4</v>
      </c>
      <c r="AH8" s="28">
        <f t="shared" si="1"/>
        <v>11.75</v>
      </c>
      <c r="AI8" s="31">
        <f t="shared" si="2"/>
        <v>11.75</v>
      </c>
      <c r="AJ8" s="5"/>
    </row>
    <row r="9" spans="1:36">
      <c r="A9" s="38" t="s">
        <v>46</v>
      </c>
      <c r="B9" s="25"/>
      <c r="F9" s="25">
        <v>2</v>
      </c>
      <c r="G9">
        <v>0</v>
      </c>
      <c r="H9">
        <v>12</v>
      </c>
      <c r="I9">
        <v>1</v>
      </c>
      <c r="J9" s="25"/>
      <c r="N9" s="25">
        <v>3</v>
      </c>
      <c r="O9">
        <v>0</v>
      </c>
      <c r="P9">
        <v>26</v>
      </c>
      <c r="Q9">
        <v>2</v>
      </c>
      <c r="R9" s="25"/>
      <c r="V9" s="10">
        <v>2</v>
      </c>
      <c r="W9">
        <v>0</v>
      </c>
      <c r="X9">
        <v>15</v>
      </c>
      <c r="Y9">
        <v>1</v>
      </c>
      <c r="Z9" s="58">
        <v>2</v>
      </c>
      <c r="AA9">
        <v>0</v>
      </c>
      <c r="AB9">
        <v>15</v>
      </c>
      <c r="AC9">
        <v>2</v>
      </c>
      <c r="AD9" s="25">
        <f t="shared" si="3"/>
        <v>9</v>
      </c>
      <c r="AE9" s="25">
        <f t="shared" si="4"/>
        <v>0</v>
      </c>
      <c r="AF9" s="25">
        <f t="shared" si="5"/>
        <v>68</v>
      </c>
      <c r="AG9" s="25">
        <f t="shared" si="6"/>
        <v>6</v>
      </c>
      <c r="AH9" s="28">
        <f t="shared" si="1"/>
        <v>11.333333333333334</v>
      </c>
      <c r="AI9" s="31">
        <f t="shared" si="2"/>
        <v>7.5555555555555554</v>
      </c>
    </row>
    <row r="10" spans="1:36">
      <c r="A10" s="8" t="s">
        <v>9</v>
      </c>
      <c r="B10" s="10"/>
      <c r="C10" s="8"/>
      <c r="D10" s="8"/>
      <c r="E10" s="8"/>
      <c r="F10" s="10"/>
      <c r="G10" s="8"/>
      <c r="H10" s="8"/>
      <c r="I10" s="8"/>
      <c r="J10" s="10">
        <v>1</v>
      </c>
      <c r="K10" s="8">
        <v>0</v>
      </c>
      <c r="L10" s="8">
        <v>14</v>
      </c>
      <c r="M10" s="8">
        <v>1</v>
      </c>
      <c r="N10" s="10">
        <v>3</v>
      </c>
      <c r="O10" s="8">
        <v>0</v>
      </c>
      <c r="P10" s="8">
        <v>34</v>
      </c>
      <c r="Q10" s="8">
        <v>0</v>
      </c>
      <c r="R10" s="10">
        <v>1</v>
      </c>
      <c r="S10" s="8">
        <v>0</v>
      </c>
      <c r="T10" s="8">
        <v>7</v>
      </c>
      <c r="U10" s="8">
        <v>0</v>
      </c>
      <c r="V10" s="10">
        <v>3</v>
      </c>
      <c r="W10" s="8">
        <v>0</v>
      </c>
      <c r="X10" s="8">
        <v>15</v>
      </c>
      <c r="Y10" s="8">
        <v>2</v>
      </c>
      <c r="Z10" s="10"/>
      <c r="AA10" s="8"/>
      <c r="AB10" s="8"/>
      <c r="AC10" s="8"/>
      <c r="AD10" s="25">
        <f t="shared" si="3"/>
        <v>8</v>
      </c>
      <c r="AE10" s="25">
        <f t="shared" si="4"/>
        <v>0</v>
      </c>
      <c r="AF10" s="25">
        <f t="shared" si="5"/>
        <v>70</v>
      </c>
      <c r="AG10" s="25">
        <f t="shared" si="6"/>
        <v>3</v>
      </c>
      <c r="AH10" s="28">
        <f>IF(AG10=0,0,AF10/AG10)</f>
        <v>23.333333333333332</v>
      </c>
      <c r="AI10" s="31">
        <f>IF(AF10=0,0,AF10/AD10)</f>
        <v>8.75</v>
      </c>
      <c r="AJ10" s="1" t="s">
        <v>2</v>
      </c>
    </row>
    <row r="11" spans="1:36">
      <c r="A11" s="40" t="s">
        <v>10</v>
      </c>
      <c r="B11" s="10">
        <v>1</v>
      </c>
      <c r="C11">
        <v>0</v>
      </c>
      <c r="D11">
        <v>6</v>
      </c>
      <c r="E11">
        <v>2</v>
      </c>
      <c r="F11" s="10">
        <v>2</v>
      </c>
      <c r="G11">
        <v>0</v>
      </c>
      <c r="H11">
        <v>7</v>
      </c>
      <c r="I11">
        <v>2</v>
      </c>
      <c r="J11" s="10">
        <v>2</v>
      </c>
      <c r="K11">
        <v>0</v>
      </c>
      <c r="L11">
        <v>14</v>
      </c>
      <c r="M11">
        <v>2</v>
      </c>
      <c r="N11" s="10">
        <v>3</v>
      </c>
      <c r="O11">
        <v>0</v>
      </c>
      <c r="P11">
        <v>24</v>
      </c>
      <c r="Q11">
        <v>4</v>
      </c>
      <c r="R11" s="10">
        <v>2</v>
      </c>
      <c r="S11">
        <v>0</v>
      </c>
      <c r="T11">
        <v>20</v>
      </c>
      <c r="U11">
        <v>0</v>
      </c>
      <c r="V11" s="10">
        <v>2</v>
      </c>
      <c r="W11">
        <v>0</v>
      </c>
      <c r="X11">
        <v>20</v>
      </c>
      <c r="Y11">
        <v>2</v>
      </c>
      <c r="Z11" s="10">
        <v>2</v>
      </c>
      <c r="AA11">
        <v>0</v>
      </c>
      <c r="AB11">
        <v>11</v>
      </c>
      <c r="AC11">
        <v>2</v>
      </c>
      <c r="AD11" s="25">
        <f t="shared" si="3"/>
        <v>14</v>
      </c>
      <c r="AE11" s="25">
        <f t="shared" si="4"/>
        <v>0</v>
      </c>
      <c r="AF11" s="25">
        <f t="shared" si="5"/>
        <v>102</v>
      </c>
      <c r="AG11" s="25">
        <f t="shared" si="6"/>
        <v>14</v>
      </c>
      <c r="AH11" s="28">
        <f t="shared" ref="AH11:AH20" si="7">IF(AG11=0,0,AF11/AG11)</f>
        <v>7.2857142857142856</v>
      </c>
      <c r="AI11" s="31">
        <f t="shared" ref="AI11:AI20" si="8">IF(AF11=0,0,AF11/AD11)</f>
        <v>7.2857142857142856</v>
      </c>
      <c r="AJ11" s="1" t="s">
        <v>2</v>
      </c>
    </row>
    <row r="12" spans="1:36">
      <c r="A12" s="8" t="s">
        <v>18</v>
      </c>
      <c r="B12" s="10">
        <v>1</v>
      </c>
      <c r="C12" s="8">
        <v>0</v>
      </c>
      <c r="D12" s="8">
        <v>17</v>
      </c>
      <c r="E12" s="8">
        <v>0</v>
      </c>
      <c r="F12" s="10"/>
      <c r="G12" s="8"/>
      <c r="H12" s="8"/>
      <c r="I12" s="8"/>
      <c r="J12" s="10"/>
      <c r="K12" s="8"/>
      <c r="L12" s="8"/>
      <c r="M12" s="8"/>
      <c r="N12" s="10">
        <v>3</v>
      </c>
      <c r="O12" s="8">
        <v>0</v>
      </c>
      <c r="P12" s="8">
        <v>32</v>
      </c>
      <c r="Q12" s="8">
        <v>0</v>
      </c>
      <c r="R12" s="10">
        <v>1</v>
      </c>
      <c r="S12" s="8">
        <v>0</v>
      </c>
      <c r="T12" s="8">
        <v>8</v>
      </c>
      <c r="U12" s="8">
        <v>0</v>
      </c>
      <c r="V12" s="10"/>
      <c r="W12" s="8"/>
      <c r="X12" s="8"/>
      <c r="Y12" s="8"/>
      <c r="Z12" s="10"/>
      <c r="AA12" s="8"/>
      <c r="AB12" s="8"/>
      <c r="AC12" s="8"/>
      <c r="AD12" s="25">
        <f t="shared" si="3"/>
        <v>5</v>
      </c>
      <c r="AE12" s="25">
        <f t="shared" si="4"/>
        <v>0</v>
      </c>
      <c r="AF12" s="25">
        <f t="shared" si="5"/>
        <v>57</v>
      </c>
      <c r="AG12" s="25">
        <f t="shared" si="6"/>
        <v>0</v>
      </c>
      <c r="AH12" s="28">
        <f t="shared" si="7"/>
        <v>0</v>
      </c>
      <c r="AI12" s="31">
        <f t="shared" si="8"/>
        <v>11.4</v>
      </c>
      <c r="AJ12" s="1" t="s">
        <v>2</v>
      </c>
    </row>
    <row r="13" spans="1:36">
      <c r="A13" s="16" t="s">
        <v>25</v>
      </c>
      <c r="B13" s="10"/>
      <c r="C13" s="9"/>
      <c r="D13" s="9"/>
      <c r="E13" s="9"/>
      <c r="F13" s="10"/>
      <c r="G13" s="9"/>
      <c r="H13" s="9"/>
      <c r="I13" s="9"/>
      <c r="J13" s="10"/>
      <c r="K13" s="9"/>
      <c r="L13" s="9"/>
      <c r="M13" s="9"/>
      <c r="N13" s="10"/>
      <c r="O13" s="9"/>
      <c r="P13" s="9"/>
      <c r="Q13" s="9"/>
      <c r="R13" s="10"/>
      <c r="S13" s="9"/>
      <c r="T13" s="9"/>
      <c r="U13" s="9"/>
      <c r="V13" s="10"/>
      <c r="W13" s="9"/>
      <c r="X13" s="9"/>
      <c r="Y13" s="9"/>
      <c r="Z13" s="10"/>
      <c r="AA13" s="9"/>
      <c r="AB13" s="9"/>
      <c r="AC13" s="9"/>
      <c r="AD13" s="25">
        <f t="shared" si="3"/>
        <v>0</v>
      </c>
      <c r="AE13" s="25">
        <f t="shared" si="4"/>
        <v>0</v>
      </c>
      <c r="AF13" s="25">
        <f t="shared" si="5"/>
        <v>0</v>
      </c>
      <c r="AG13" s="25">
        <f t="shared" si="6"/>
        <v>0</v>
      </c>
      <c r="AH13" s="28">
        <f t="shared" si="7"/>
        <v>0</v>
      </c>
      <c r="AI13" s="31">
        <f t="shared" si="8"/>
        <v>0</v>
      </c>
    </row>
    <row r="14" spans="1:36">
      <c r="A14" s="17" t="s">
        <v>15</v>
      </c>
      <c r="B14" s="10">
        <v>1</v>
      </c>
      <c r="C14" s="8">
        <v>0</v>
      </c>
      <c r="D14" s="8">
        <v>6</v>
      </c>
      <c r="E14" s="8">
        <v>1</v>
      </c>
      <c r="F14" s="10">
        <v>2</v>
      </c>
      <c r="G14" s="8">
        <v>0</v>
      </c>
      <c r="H14" s="8">
        <v>9</v>
      </c>
      <c r="I14" s="8">
        <v>2</v>
      </c>
      <c r="J14" s="10">
        <v>2</v>
      </c>
      <c r="K14" s="8">
        <v>0</v>
      </c>
      <c r="L14" s="8">
        <v>11</v>
      </c>
      <c r="M14" s="8">
        <v>2</v>
      </c>
      <c r="N14" s="10">
        <v>4</v>
      </c>
      <c r="O14" s="8">
        <v>0</v>
      </c>
      <c r="P14" s="8">
        <v>30</v>
      </c>
      <c r="Q14" s="8">
        <v>3</v>
      </c>
      <c r="R14" s="10">
        <v>3</v>
      </c>
      <c r="S14" s="8">
        <v>0</v>
      </c>
      <c r="T14" s="8">
        <v>25</v>
      </c>
      <c r="U14" s="8">
        <v>1</v>
      </c>
      <c r="V14" s="10">
        <v>2</v>
      </c>
      <c r="W14" s="8">
        <v>0</v>
      </c>
      <c r="X14" s="8">
        <v>6</v>
      </c>
      <c r="Y14" s="8">
        <v>1</v>
      </c>
      <c r="Z14" s="10">
        <v>3</v>
      </c>
      <c r="AA14" s="8">
        <v>0</v>
      </c>
      <c r="AB14" s="8">
        <v>28</v>
      </c>
      <c r="AC14" s="8">
        <v>2</v>
      </c>
      <c r="AD14" s="25">
        <f t="shared" si="3"/>
        <v>17</v>
      </c>
      <c r="AE14" s="25">
        <f t="shared" si="4"/>
        <v>0</v>
      </c>
      <c r="AF14" s="25">
        <f t="shared" si="5"/>
        <v>115</v>
      </c>
      <c r="AG14" s="25">
        <f t="shared" si="6"/>
        <v>12</v>
      </c>
      <c r="AH14" s="28">
        <f t="shared" si="7"/>
        <v>9.5833333333333339</v>
      </c>
      <c r="AI14" s="31">
        <f t="shared" si="8"/>
        <v>6.7647058823529411</v>
      </c>
    </row>
    <row r="15" spans="1:36">
      <c r="A15" s="16" t="s">
        <v>16</v>
      </c>
      <c r="B15" s="10">
        <v>2</v>
      </c>
      <c r="C15" s="9">
        <v>0</v>
      </c>
      <c r="D15" s="9">
        <v>17</v>
      </c>
      <c r="E15" s="9">
        <v>0</v>
      </c>
      <c r="F15" s="10"/>
      <c r="G15" s="9"/>
      <c r="H15" s="9"/>
      <c r="I15" s="9"/>
      <c r="J15" s="10">
        <v>2</v>
      </c>
      <c r="K15" s="9">
        <v>0</v>
      </c>
      <c r="L15" s="9">
        <v>16</v>
      </c>
      <c r="M15" s="9">
        <v>1</v>
      </c>
      <c r="N15" s="10"/>
      <c r="R15" s="10">
        <v>1</v>
      </c>
      <c r="S15">
        <v>0</v>
      </c>
      <c r="T15">
        <v>5</v>
      </c>
      <c r="U15">
        <v>1</v>
      </c>
      <c r="V15" s="10">
        <v>2</v>
      </c>
      <c r="W15">
        <v>0</v>
      </c>
      <c r="X15">
        <v>19</v>
      </c>
      <c r="Y15">
        <v>1</v>
      </c>
      <c r="Z15" s="10"/>
      <c r="AD15" s="25">
        <f t="shared" si="3"/>
        <v>7</v>
      </c>
      <c r="AE15" s="25">
        <f t="shared" si="4"/>
        <v>0</v>
      </c>
      <c r="AF15" s="25">
        <f t="shared" si="5"/>
        <v>57</v>
      </c>
      <c r="AG15" s="25">
        <f t="shared" si="6"/>
        <v>3</v>
      </c>
      <c r="AH15" s="28">
        <f t="shared" si="7"/>
        <v>19</v>
      </c>
      <c r="AI15" s="31">
        <f t="shared" si="8"/>
        <v>8.1428571428571423</v>
      </c>
      <c r="AJ15" s="1" t="s">
        <v>2</v>
      </c>
    </row>
    <row r="16" spans="1:36">
      <c r="A16" s="8" t="s">
        <v>17</v>
      </c>
      <c r="B16" s="10">
        <v>2</v>
      </c>
      <c r="C16" s="8">
        <v>0</v>
      </c>
      <c r="D16" s="8">
        <v>6</v>
      </c>
      <c r="E16" s="8">
        <v>0</v>
      </c>
      <c r="F16" s="10">
        <v>3</v>
      </c>
      <c r="G16" s="8">
        <v>0</v>
      </c>
      <c r="H16" s="8">
        <v>20</v>
      </c>
      <c r="I16" s="8">
        <v>3</v>
      </c>
      <c r="J16" s="10">
        <v>3</v>
      </c>
      <c r="K16" s="8">
        <v>0</v>
      </c>
      <c r="L16" s="8">
        <v>23</v>
      </c>
      <c r="M16" s="8">
        <v>2</v>
      </c>
      <c r="N16" s="10">
        <v>6</v>
      </c>
      <c r="O16" s="8">
        <v>1</v>
      </c>
      <c r="P16" s="8">
        <v>30</v>
      </c>
      <c r="Q16" s="8">
        <v>1</v>
      </c>
      <c r="R16" s="10"/>
      <c r="S16" s="8"/>
      <c r="T16" s="8"/>
      <c r="U16" s="8"/>
      <c r="V16" s="10"/>
      <c r="W16" s="8"/>
      <c r="X16" s="8"/>
      <c r="Y16" s="8"/>
      <c r="Z16" s="10"/>
      <c r="AA16" s="8"/>
      <c r="AB16" s="8"/>
      <c r="AC16" s="8"/>
      <c r="AD16" s="25">
        <f t="shared" si="3"/>
        <v>14</v>
      </c>
      <c r="AE16" s="25">
        <f t="shared" si="4"/>
        <v>1</v>
      </c>
      <c r="AF16" s="25">
        <f t="shared" si="5"/>
        <v>79</v>
      </c>
      <c r="AG16" s="25">
        <f t="shared" si="6"/>
        <v>6</v>
      </c>
      <c r="AH16" s="28">
        <f t="shared" si="7"/>
        <v>13.166666666666666</v>
      </c>
      <c r="AI16" s="31">
        <f t="shared" si="8"/>
        <v>5.6428571428571432</v>
      </c>
      <c r="AJ16" s="1" t="s">
        <v>2</v>
      </c>
    </row>
    <row r="17" spans="1:36">
      <c r="A17" s="16" t="s">
        <v>24</v>
      </c>
      <c r="B17" s="10"/>
      <c r="C17" s="9"/>
      <c r="D17" s="9"/>
      <c r="E17" s="9"/>
      <c r="F17" s="10"/>
      <c r="J17" s="10"/>
      <c r="N17" s="10"/>
      <c r="R17" s="10"/>
      <c r="V17" s="10">
        <v>2</v>
      </c>
      <c r="W17">
        <v>0</v>
      </c>
      <c r="X17">
        <v>11</v>
      </c>
      <c r="Y17">
        <v>0</v>
      </c>
      <c r="Z17" s="10"/>
      <c r="AD17" s="25">
        <f t="shared" si="3"/>
        <v>2</v>
      </c>
      <c r="AE17" s="25">
        <f t="shared" si="4"/>
        <v>0</v>
      </c>
      <c r="AF17" s="25">
        <f t="shared" si="5"/>
        <v>11</v>
      </c>
      <c r="AG17" s="25">
        <f t="shared" si="6"/>
        <v>0</v>
      </c>
      <c r="AH17" s="28">
        <f t="shared" si="7"/>
        <v>0</v>
      </c>
      <c r="AI17" s="31">
        <f t="shared" si="8"/>
        <v>5.5</v>
      </c>
      <c r="AJ17" s="1" t="s">
        <v>2</v>
      </c>
    </row>
    <row r="18" spans="1:36">
      <c r="A18" s="8" t="s">
        <v>20</v>
      </c>
      <c r="B18" s="10"/>
      <c r="C18" s="8"/>
      <c r="D18" s="8"/>
      <c r="E18" s="8"/>
      <c r="F18" s="10"/>
      <c r="G18" s="8"/>
      <c r="H18" s="8"/>
      <c r="I18" s="8"/>
      <c r="J18" s="10">
        <v>2</v>
      </c>
      <c r="K18" s="8">
        <v>0</v>
      </c>
      <c r="L18" s="8">
        <v>13</v>
      </c>
      <c r="M18" s="8">
        <v>3</v>
      </c>
      <c r="N18" s="10"/>
      <c r="O18" s="8"/>
      <c r="P18" s="8"/>
      <c r="Q18" s="8"/>
      <c r="R18" s="10"/>
      <c r="S18" s="8"/>
      <c r="T18" s="8"/>
      <c r="U18" s="8"/>
      <c r="V18" s="10"/>
      <c r="W18" s="8"/>
      <c r="X18" s="8"/>
      <c r="Y18" s="8"/>
      <c r="Z18" s="10"/>
      <c r="AA18" s="8"/>
      <c r="AB18" s="8"/>
      <c r="AC18" s="8"/>
      <c r="AD18" s="25">
        <f t="shared" si="3"/>
        <v>2</v>
      </c>
      <c r="AE18" s="25">
        <f t="shared" si="4"/>
        <v>0</v>
      </c>
      <c r="AF18" s="25">
        <f t="shared" si="5"/>
        <v>13</v>
      </c>
      <c r="AG18" s="25">
        <f t="shared" si="6"/>
        <v>3</v>
      </c>
      <c r="AH18" s="28">
        <f t="shared" si="7"/>
        <v>4.333333333333333</v>
      </c>
      <c r="AI18" s="31">
        <f t="shared" si="8"/>
        <v>6.5</v>
      </c>
      <c r="AJ18" s="1" t="s">
        <v>2</v>
      </c>
    </row>
    <row r="19" spans="1:36">
      <c r="A19" t="s">
        <v>56</v>
      </c>
      <c r="B19" s="10"/>
      <c r="C19" s="9"/>
      <c r="D19" s="9"/>
      <c r="E19" s="9"/>
      <c r="F19" s="10"/>
      <c r="J19" s="10"/>
      <c r="N19" s="10"/>
      <c r="R19" s="10">
        <v>1</v>
      </c>
      <c r="S19">
        <v>0</v>
      </c>
      <c r="T19">
        <v>12</v>
      </c>
      <c r="U19">
        <v>0</v>
      </c>
      <c r="V19" s="10"/>
      <c r="Z19" s="10"/>
      <c r="AD19" s="25">
        <f t="shared" si="3"/>
        <v>1</v>
      </c>
      <c r="AE19" s="25">
        <f t="shared" si="4"/>
        <v>0</v>
      </c>
      <c r="AF19" s="25">
        <f t="shared" si="5"/>
        <v>12</v>
      </c>
      <c r="AG19" s="25">
        <f t="shared" si="6"/>
        <v>0</v>
      </c>
      <c r="AH19" s="28">
        <f t="shared" si="7"/>
        <v>0</v>
      </c>
      <c r="AI19" s="31">
        <f t="shared" si="8"/>
        <v>12</v>
      </c>
      <c r="AJ19" s="1" t="s">
        <v>2</v>
      </c>
    </row>
    <row r="20" spans="1:36">
      <c r="A20" s="8" t="s">
        <v>44</v>
      </c>
      <c r="B20" s="10">
        <v>2</v>
      </c>
      <c r="C20" s="8">
        <v>0</v>
      </c>
      <c r="D20" s="8">
        <v>22</v>
      </c>
      <c r="E20" s="8">
        <v>0</v>
      </c>
      <c r="F20" s="10">
        <v>2</v>
      </c>
      <c r="G20" s="8">
        <v>1</v>
      </c>
      <c r="H20" s="8">
        <v>16</v>
      </c>
      <c r="I20" s="8">
        <v>1</v>
      </c>
      <c r="J20" s="10"/>
      <c r="K20" s="8"/>
      <c r="L20" s="8"/>
      <c r="M20" s="8"/>
      <c r="N20" s="10"/>
      <c r="O20" s="8"/>
      <c r="P20" s="8"/>
      <c r="Q20" s="8"/>
      <c r="R20" s="10">
        <v>3</v>
      </c>
      <c r="S20" s="8">
        <v>0</v>
      </c>
      <c r="T20" s="8">
        <v>25</v>
      </c>
      <c r="U20" s="8">
        <v>4</v>
      </c>
      <c r="V20" s="10">
        <v>3</v>
      </c>
      <c r="W20" s="8">
        <v>0</v>
      </c>
      <c r="X20" s="8">
        <v>19</v>
      </c>
      <c r="Y20" s="8">
        <v>0</v>
      </c>
      <c r="Z20" s="10">
        <v>2</v>
      </c>
      <c r="AA20" s="8">
        <v>0</v>
      </c>
      <c r="AB20" s="8">
        <v>24</v>
      </c>
      <c r="AC20" s="8">
        <v>1</v>
      </c>
      <c r="AD20" s="25">
        <f t="shared" si="3"/>
        <v>12</v>
      </c>
      <c r="AE20" s="25">
        <f t="shared" si="4"/>
        <v>1</v>
      </c>
      <c r="AF20" s="25">
        <f t="shared" si="5"/>
        <v>106</v>
      </c>
      <c r="AG20" s="25">
        <f t="shared" si="6"/>
        <v>6</v>
      </c>
      <c r="AH20" s="28">
        <f t="shared" si="7"/>
        <v>17.666666666666668</v>
      </c>
      <c r="AI20" s="31">
        <f t="shared" si="8"/>
        <v>8.8333333333333339</v>
      </c>
      <c r="AJ20" s="1" t="s">
        <v>2</v>
      </c>
    </row>
    <row r="21" spans="1:36">
      <c r="A21" s="9" t="s">
        <v>23</v>
      </c>
      <c r="B21" s="10"/>
      <c r="C21" s="9"/>
      <c r="D21" s="9"/>
      <c r="E21" s="9"/>
      <c r="F21" s="10"/>
      <c r="J21" s="10">
        <v>2</v>
      </c>
      <c r="K21">
        <v>0</v>
      </c>
      <c r="L21">
        <v>31</v>
      </c>
      <c r="M21">
        <v>0</v>
      </c>
      <c r="N21" s="10"/>
      <c r="R21" s="10"/>
      <c r="V21" s="10"/>
      <c r="Z21" s="10"/>
      <c r="AD21" s="25">
        <f t="shared" si="3"/>
        <v>2</v>
      </c>
      <c r="AE21" s="25">
        <f t="shared" si="4"/>
        <v>0</v>
      </c>
      <c r="AF21" s="25">
        <f t="shared" si="5"/>
        <v>31</v>
      </c>
      <c r="AG21" s="25">
        <f t="shared" si="6"/>
        <v>0</v>
      </c>
      <c r="AH21" s="28">
        <f t="shared" ref="AH21:AH26" si="9">IF(AG21=0,0,AF21/AG21)</f>
        <v>0</v>
      </c>
      <c r="AI21" s="31">
        <f t="shared" ref="AI21:AI26" si="10">IF(AF21=0,0,AF21/AD21)</f>
        <v>15.5</v>
      </c>
      <c r="AJ21" s="1" t="s">
        <v>2</v>
      </c>
    </row>
    <row r="22" spans="1:36">
      <c r="A22" s="8" t="s">
        <v>32</v>
      </c>
      <c r="B22" s="10">
        <v>2</v>
      </c>
      <c r="C22" s="8">
        <v>0</v>
      </c>
      <c r="D22" s="8">
        <v>4</v>
      </c>
      <c r="E22" s="8">
        <v>2</v>
      </c>
      <c r="F22" s="10"/>
      <c r="G22" s="8"/>
      <c r="H22" s="8"/>
      <c r="I22" s="8"/>
      <c r="J22" s="10"/>
      <c r="K22" s="8"/>
      <c r="L22" s="8"/>
      <c r="M22" s="8"/>
      <c r="N22" s="10">
        <v>4</v>
      </c>
      <c r="O22" s="8">
        <v>0</v>
      </c>
      <c r="P22" s="8">
        <v>41</v>
      </c>
      <c r="Q22" s="8">
        <v>0</v>
      </c>
      <c r="R22" s="10"/>
      <c r="S22" s="8"/>
      <c r="T22" s="8"/>
      <c r="U22" s="8"/>
      <c r="V22" s="10"/>
      <c r="W22" s="8"/>
      <c r="X22" s="8"/>
      <c r="Y22" s="8"/>
      <c r="Z22" s="10"/>
      <c r="AA22" s="8"/>
      <c r="AB22" s="8"/>
      <c r="AC22" s="8"/>
      <c r="AD22" s="25">
        <f t="shared" si="3"/>
        <v>6</v>
      </c>
      <c r="AE22" s="25">
        <f t="shared" si="4"/>
        <v>0</v>
      </c>
      <c r="AF22" s="25">
        <f t="shared" si="5"/>
        <v>45</v>
      </c>
      <c r="AG22" s="25">
        <f t="shared" si="6"/>
        <v>2</v>
      </c>
      <c r="AH22" s="28">
        <f t="shared" si="9"/>
        <v>22.5</v>
      </c>
      <c r="AI22" s="31">
        <f t="shared" si="10"/>
        <v>7.5</v>
      </c>
      <c r="AJ22" s="1" t="s">
        <v>2</v>
      </c>
    </row>
    <row r="23" spans="1:36">
      <c r="A23" s="9" t="s">
        <v>59</v>
      </c>
      <c r="B23" s="10"/>
      <c r="C23" s="9"/>
      <c r="D23" s="9"/>
      <c r="E23" s="9"/>
      <c r="F23" s="10"/>
      <c r="J23" s="10"/>
      <c r="N23" s="10"/>
      <c r="R23" s="10"/>
      <c r="V23" s="10"/>
      <c r="Z23" s="10">
        <v>2</v>
      </c>
      <c r="AA23">
        <v>0</v>
      </c>
      <c r="AB23">
        <v>18</v>
      </c>
      <c r="AC23">
        <v>0</v>
      </c>
      <c r="AD23" s="25">
        <f t="shared" si="3"/>
        <v>2</v>
      </c>
      <c r="AE23" s="25">
        <f t="shared" si="4"/>
        <v>0</v>
      </c>
      <c r="AF23" s="25">
        <f t="shared" si="5"/>
        <v>18</v>
      </c>
      <c r="AG23" s="25">
        <f t="shared" si="6"/>
        <v>0</v>
      </c>
      <c r="AH23" s="28">
        <f t="shared" si="9"/>
        <v>0</v>
      </c>
      <c r="AI23" s="31">
        <f t="shared" si="10"/>
        <v>9</v>
      </c>
      <c r="AJ23" s="1" t="s">
        <v>2</v>
      </c>
    </row>
    <row r="24" spans="1:36">
      <c r="A24" s="8" t="s">
        <v>41</v>
      </c>
      <c r="B24" s="10">
        <v>2</v>
      </c>
      <c r="C24" s="8">
        <v>0</v>
      </c>
      <c r="D24" s="8">
        <v>8</v>
      </c>
      <c r="E24" s="8">
        <v>0</v>
      </c>
      <c r="F24" s="10"/>
      <c r="G24" s="8"/>
      <c r="H24" s="8"/>
      <c r="I24" s="8"/>
      <c r="J24" s="10"/>
      <c r="K24" s="8"/>
      <c r="L24" s="8"/>
      <c r="M24" s="8"/>
      <c r="N24" s="10"/>
      <c r="O24" s="8"/>
      <c r="P24" s="8"/>
      <c r="Q24" s="8"/>
      <c r="R24" s="10"/>
      <c r="S24" s="8"/>
      <c r="T24" s="8"/>
      <c r="U24" s="8"/>
      <c r="V24" s="10"/>
      <c r="W24" s="8"/>
      <c r="X24" s="8"/>
      <c r="Y24" s="8"/>
      <c r="Z24" s="10"/>
      <c r="AA24" s="8"/>
      <c r="AB24" s="8"/>
      <c r="AC24" s="8"/>
      <c r="AD24" s="25">
        <f t="shared" si="3"/>
        <v>2</v>
      </c>
      <c r="AE24" s="25">
        <f t="shared" si="4"/>
        <v>0</v>
      </c>
      <c r="AF24" s="25">
        <f t="shared" si="5"/>
        <v>8</v>
      </c>
      <c r="AG24" s="25">
        <f t="shared" si="6"/>
        <v>0</v>
      </c>
      <c r="AH24" s="28">
        <f t="shared" si="9"/>
        <v>0</v>
      </c>
      <c r="AI24" s="31">
        <f t="shared" si="10"/>
        <v>4</v>
      </c>
      <c r="AJ24" s="1" t="s">
        <v>2</v>
      </c>
    </row>
    <row r="25" spans="1:36">
      <c r="A25" s="9" t="s">
        <v>43</v>
      </c>
      <c r="B25" s="10">
        <v>2</v>
      </c>
      <c r="C25" s="9">
        <v>0</v>
      </c>
      <c r="D25" s="9">
        <v>9</v>
      </c>
      <c r="E25" s="9">
        <v>1</v>
      </c>
      <c r="F25" s="10">
        <v>2</v>
      </c>
      <c r="G25" s="9">
        <v>0</v>
      </c>
      <c r="H25" s="9">
        <v>13</v>
      </c>
      <c r="I25" s="9">
        <v>0</v>
      </c>
      <c r="J25" s="10"/>
      <c r="N25" s="10">
        <v>3</v>
      </c>
      <c r="O25">
        <v>0</v>
      </c>
      <c r="P25">
        <v>29</v>
      </c>
      <c r="Q25">
        <v>1</v>
      </c>
      <c r="R25" s="10">
        <v>3</v>
      </c>
      <c r="S25">
        <v>0</v>
      </c>
      <c r="T25">
        <v>13</v>
      </c>
      <c r="U25">
        <v>0</v>
      </c>
      <c r="V25" s="10">
        <v>3</v>
      </c>
      <c r="W25">
        <v>0</v>
      </c>
      <c r="X25">
        <v>20</v>
      </c>
      <c r="Y25">
        <v>2</v>
      </c>
      <c r="Z25" s="10">
        <v>3</v>
      </c>
      <c r="AA25">
        <v>0</v>
      </c>
      <c r="AB25">
        <v>21</v>
      </c>
      <c r="AC25">
        <v>2</v>
      </c>
      <c r="AD25" s="25">
        <f t="shared" si="3"/>
        <v>16</v>
      </c>
      <c r="AE25" s="25">
        <f t="shared" si="4"/>
        <v>0</v>
      </c>
      <c r="AF25" s="25">
        <f t="shared" si="5"/>
        <v>105</v>
      </c>
      <c r="AG25" s="25">
        <f t="shared" si="6"/>
        <v>6</v>
      </c>
      <c r="AH25" s="28">
        <f t="shared" si="9"/>
        <v>17.5</v>
      </c>
      <c r="AI25" s="31">
        <f t="shared" si="10"/>
        <v>6.5625</v>
      </c>
      <c r="AJ25" s="1" t="s">
        <v>2</v>
      </c>
    </row>
    <row r="26" spans="1:36">
      <c r="A26" s="17" t="s">
        <v>53</v>
      </c>
      <c r="B26" s="10"/>
      <c r="C26" s="8"/>
      <c r="D26" s="8"/>
      <c r="E26" s="8"/>
      <c r="F26" s="10"/>
      <c r="G26" s="8"/>
      <c r="H26" s="8"/>
      <c r="I26" s="8"/>
      <c r="J26" s="10"/>
      <c r="K26" s="8"/>
      <c r="L26" s="8"/>
      <c r="M26" s="8"/>
      <c r="N26" s="10">
        <v>2</v>
      </c>
      <c r="O26" s="8">
        <v>0</v>
      </c>
      <c r="P26" s="8">
        <v>29</v>
      </c>
      <c r="Q26" s="8">
        <v>0</v>
      </c>
      <c r="R26" s="10"/>
      <c r="S26" s="8"/>
      <c r="T26" s="8"/>
      <c r="U26" s="8"/>
      <c r="V26" s="10"/>
      <c r="W26" s="8"/>
      <c r="X26" s="8"/>
      <c r="Y26" s="8"/>
      <c r="Z26" s="10"/>
      <c r="AA26" s="8"/>
      <c r="AB26" s="8"/>
      <c r="AC26" s="8"/>
      <c r="AD26" s="25">
        <f t="shared" si="3"/>
        <v>2</v>
      </c>
      <c r="AE26" s="25">
        <f t="shared" si="4"/>
        <v>0</v>
      </c>
      <c r="AF26" s="25">
        <f t="shared" si="5"/>
        <v>29</v>
      </c>
      <c r="AG26" s="25">
        <f t="shared" si="6"/>
        <v>0</v>
      </c>
      <c r="AH26" s="28">
        <f t="shared" si="9"/>
        <v>0</v>
      </c>
      <c r="AI26" s="31">
        <f t="shared" si="10"/>
        <v>14.5</v>
      </c>
      <c r="AJ26" s="1" t="s">
        <v>2</v>
      </c>
    </row>
    <row r="27" spans="1:36">
      <c r="A27" s="37" t="s">
        <v>19</v>
      </c>
      <c r="B27" s="10"/>
      <c r="C27" s="9"/>
      <c r="D27" s="9"/>
      <c r="E27" s="9"/>
      <c r="F27" s="10"/>
      <c r="G27" s="9"/>
      <c r="H27" s="9"/>
      <c r="I27" s="9"/>
      <c r="J27" s="10"/>
      <c r="N27" s="10"/>
      <c r="R27" s="10"/>
      <c r="V27" s="10">
        <v>2</v>
      </c>
      <c r="W27">
        <v>0</v>
      </c>
      <c r="X27">
        <v>20</v>
      </c>
      <c r="Y27">
        <v>1</v>
      </c>
      <c r="Z27" s="10"/>
      <c r="AD27" s="25">
        <f t="shared" si="3"/>
        <v>2</v>
      </c>
      <c r="AE27" s="25">
        <f t="shared" si="4"/>
        <v>0</v>
      </c>
      <c r="AF27" s="25">
        <f t="shared" si="5"/>
        <v>20</v>
      </c>
      <c r="AG27" s="25">
        <f t="shared" si="6"/>
        <v>1</v>
      </c>
      <c r="AH27" s="28">
        <f t="shared" ref="AH27:AH28" si="11">IF(AG27=0,0,AF27/AG27)</f>
        <v>20</v>
      </c>
      <c r="AI27" s="31">
        <f t="shared" ref="AI27:AI28" si="12">IF(AF27=0,0,AF27/AD27)</f>
        <v>10</v>
      </c>
    </row>
    <row r="28" spans="1:36">
      <c r="A28" s="17" t="s">
        <v>60</v>
      </c>
      <c r="B28" s="10"/>
      <c r="C28" s="8"/>
      <c r="D28" s="8"/>
      <c r="E28" s="8"/>
      <c r="F28" s="10"/>
      <c r="G28" s="8"/>
      <c r="H28" s="8"/>
      <c r="I28" s="8"/>
      <c r="J28" s="10"/>
      <c r="K28" s="8"/>
      <c r="L28" s="8"/>
      <c r="M28" s="8"/>
      <c r="N28" s="10"/>
      <c r="O28" s="8"/>
      <c r="P28" s="8"/>
      <c r="Q28" s="8"/>
      <c r="R28" s="10"/>
      <c r="S28" s="8"/>
      <c r="T28" s="8"/>
      <c r="U28" s="8"/>
      <c r="V28" s="10"/>
      <c r="W28" s="8"/>
      <c r="X28" s="8"/>
      <c r="Y28" s="8"/>
      <c r="Z28" s="10">
        <v>1</v>
      </c>
      <c r="AA28" s="8">
        <v>0</v>
      </c>
      <c r="AB28" s="8">
        <v>12</v>
      </c>
      <c r="AC28" s="8">
        <v>0</v>
      </c>
      <c r="AD28" s="25">
        <f t="shared" ref="AD28" si="13">SUM(Z28,V28,R28,N28,J28,F28,B28)</f>
        <v>1</v>
      </c>
      <c r="AE28" s="25">
        <f t="shared" ref="AE28" si="14">SUM(AA28,W28,S28,O28,K28,G28,C28)</f>
        <v>0</v>
      </c>
      <c r="AF28" s="25">
        <f t="shared" ref="AF28" si="15">SUM(AB28,X28,T28,P28,L28,H28,D28)</f>
        <v>12</v>
      </c>
      <c r="AG28" s="25">
        <f t="shared" ref="AG28" si="16">SUM(AC28,Y28,U28,Q28,M28,I28,E28)</f>
        <v>0</v>
      </c>
      <c r="AH28" s="28">
        <f t="shared" si="11"/>
        <v>0</v>
      </c>
      <c r="AI28" s="31">
        <f t="shared" si="12"/>
        <v>12</v>
      </c>
      <c r="AJ28" s="1" t="s">
        <v>2</v>
      </c>
    </row>
    <row r="29" spans="1:36">
      <c r="A29" s="37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51"/>
      <c r="AE29" s="51"/>
      <c r="AF29" s="51"/>
      <c r="AG29" s="51"/>
      <c r="AH29" s="52"/>
      <c r="AI29" s="52"/>
    </row>
    <row r="30" spans="1:36">
      <c r="A30" s="9"/>
      <c r="B30" s="53">
        <f>SUM(B6:B28)</f>
        <v>15</v>
      </c>
      <c r="C30" s="53">
        <f t="shared" ref="C30:AG30" si="17">SUM(C6:C28)</f>
        <v>0</v>
      </c>
      <c r="D30" s="53">
        <f t="shared" si="17"/>
        <v>95</v>
      </c>
      <c r="E30" s="53">
        <f t="shared" si="17"/>
        <v>6</v>
      </c>
      <c r="F30" s="53">
        <f t="shared" si="17"/>
        <v>15</v>
      </c>
      <c r="G30" s="53">
        <f t="shared" si="17"/>
        <v>1</v>
      </c>
      <c r="H30" s="53">
        <f t="shared" si="17"/>
        <v>103</v>
      </c>
      <c r="I30" s="53">
        <f t="shared" si="17"/>
        <v>12</v>
      </c>
      <c r="J30" s="53">
        <f t="shared" si="17"/>
        <v>15</v>
      </c>
      <c r="K30" s="53">
        <f t="shared" si="17"/>
        <v>0</v>
      </c>
      <c r="L30" s="53">
        <f t="shared" si="17"/>
        <v>135</v>
      </c>
      <c r="M30" s="53">
        <f t="shared" si="17"/>
        <v>12</v>
      </c>
      <c r="N30" s="53">
        <f t="shared" si="17"/>
        <v>36</v>
      </c>
      <c r="O30" s="53">
        <f t="shared" si="17"/>
        <v>1</v>
      </c>
      <c r="P30" s="53">
        <f t="shared" si="17"/>
        <v>325</v>
      </c>
      <c r="Q30" s="53">
        <f t="shared" si="17"/>
        <v>13</v>
      </c>
      <c r="R30" s="53">
        <f t="shared" si="17"/>
        <v>15</v>
      </c>
      <c r="S30" s="53">
        <f t="shared" si="17"/>
        <v>0</v>
      </c>
      <c r="T30" s="53">
        <f t="shared" si="17"/>
        <v>115</v>
      </c>
      <c r="U30" s="53">
        <f t="shared" si="17"/>
        <v>6</v>
      </c>
      <c r="V30" s="53">
        <f t="shared" si="17"/>
        <v>21</v>
      </c>
      <c r="W30" s="53">
        <f t="shared" si="17"/>
        <v>0</v>
      </c>
      <c r="X30" s="53">
        <f t="shared" si="17"/>
        <v>145</v>
      </c>
      <c r="Y30" s="53">
        <f t="shared" si="17"/>
        <v>10</v>
      </c>
      <c r="Z30" s="53">
        <f t="shared" si="17"/>
        <v>15</v>
      </c>
      <c r="AA30" s="53">
        <f t="shared" si="17"/>
        <v>0</v>
      </c>
      <c r="AB30" s="53">
        <f t="shared" si="17"/>
        <v>129</v>
      </c>
      <c r="AC30" s="53">
        <f t="shared" si="17"/>
        <v>9</v>
      </c>
      <c r="AD30" s="53">
        <f t="shared" si="17"/>
        <v>132</v>
      </c>
      <c r="AE30" s="53">
        <f t="shared" si="17"/>
        <v>2</v>
      </c>
      <c r="AF30" s="53">
        <f t="shared" si="17"/>
        <v>1047</v>
      </c>
      <c r="AG30" s="53">
        <f t="shared" si="17"/>
        <v>68</v>
      </c>
      <c r="AH30"/>
      <c r="AI30"/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2"/>
  <sheetViews>
    <sheetView zoomScale="75" workbookViewId="0">
      <selection activeCell="A6" sqref="A6:XFD6"/>
    </sheetView>
  </sheetViews>
  <sheetFormatPr defaultRowHeight="15"/>
  <cols>
    <col min="1" max="1" width="17.125" bestFit="1" customWidth="1"/>
    <col min="2" max="2" width="4.625" customWidth="1"/>
    <col min="3" max="5" width="3.125" customWidth="1"/>
    <col min="6" max="6" width="4.625" customWidth="1"/>
    <col min="7" max="9" width="3.125" customWidth="1"/>
    <col min="10" max="10" width="4.625" customWidth="1"/>
    <col min="11" max="13" width="3.125" customWidth="1"/>
    <col min="14" max="14" width="4.625" customWidth="1"/>
    <col min="15" max="17" width="3.125" customWidth="1"/>
    <col min="18" max="18" width="4.625" customWidth="1"/>
    <col min="19" max="21" width="3.125" customWidth="1"/>
    <col min="22" max="25" width="3.625" style="1" customWidth="1"/>
    <col min="26" max="27" width="6.875" style="30" bestFit="1" customWidth="1"/>
    <col min="28" max="28" width="4.5" customWidth="1"/>
    <col min="30" max="30" width="6.125" customWidth="1"/>
    <col min="31" max="31" width="7" customWidth="1"/>
  </cols>
  <sheetData>
    <row r="1" spans="1:28" ht="18">
      <c r="F1" s="2" t="s">
        <v>12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8" ht="18"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8" ht="15.75">
      <c r="R3" s="24" t="s">
        <v>42</v>
      </c>
      <c r="S3" s="10"/>
      <c r="T3" s="10"/>
      <c r="U3" s="10"/>
    </row>
    <row r="4" spans="1:28" ht="15.75">
      <c r="A4" s="10"/>
      <c r="B4" s="24" t="s">
        <v>21</v>
      </c>
      <c r="C4" s="24"/>
      <c r="D4" s="24"/>
      <c r="E4" s="24"/>
      <c r="F4" s="24" t="s">
        <v>22</v>
      </c>
      <c r="G4" s="24"/>
      <c r="H4" s="24"/>
      <c r="I4" s="24"/>
      <c r="J4" s="24" t="s">
        <v>13</v>
      </c>
      <c r="K4" s="24"/>
      <c r="L4" s="24"/>
      <c r="M4" s="24"/>
      <c r="N4" s="24" t="s">
        <v>0</v>
      </c>
      <c r="O4" s="24"/>
      <c r="P4" s="24"/>
      <c r="Q4" s="24"/>
      <c r="R4" s="24" t="s">
        <v>21</v>
      </c>
      <c r="S4" s="24"/>
      <c r="T4" s="24"/>
      <c r="U4" s="24"/>
      <c r="V4" s="23" t="s">
        <v>3</v>
      </c>
      <c r="W4" s="26" t="s">
        <v>4</v>
      </c>
      <c r="X4" s="23" t="s">
        <v>5</v>
      </c>
      <c r="Y4" s="26" t="s">
        <v>6</v>
      </c>
      <c r="Z4" s="15" t="s">
        <v>8</v>
      </c>
      <c r="AA4" s="27" t="s">
        <v>11</v>
      </c>
      <c r="AB4" s="13"/>
    </row>
    <row r="5" spans="1:28" ht="15.75">
      <c r="A5" s="8"/>
      <c r="B5" s="10"/>
      <c r="C5" s="8"/>
      <c r="D5" s="8"/>
      <c r="E5" s="8"/>
      <c r="F5" s="10"/>
      <c r="G5" s="8"/>
      <c r="H5" s="8"/>
      <c r="I5" s="8"/>
      <c r="J5" s="10"/>
      <c r="K5" s="8"/>
      <c r="L5" s="8"/>
      <c r="M5" s="8"/>
      <c r="N5" s="10"/>
      <c r="O5" s="8"/>
      <c r="P5" s="8"/>
      <c r="Q5" s="8"/>
      <c r="R5" s="10"/>
      <c r="S5" s="8"/>
      <c r="T5" s="8"/>
      <c r="U5" s="8"/>
      <c r="V5" s="25"/>
      <c r="W5" s="29"/>
      <c r="X5" s="25"/>
      <c r="Y5" s="29"/>
      <c r="Z5" s="28"/>
      <c r="AA5" s="31"/>
      <c r="AB5" s="13"/>
    </row>
    <row r="6" spans="1:28">
      <c r="A6" s="40" t="s">
        <v>46</v>
      </c>
      <c r="B6" s="58"/>
      <c r="C6" s="40"/>
      <c r="D6" s="40"/>
      <c r="E6" s="40"/>
      <c r="F6" s="58">
        <v>2</v>
      </c>
      <c r="G6" s="40">
        <v>0</v>
      </c>
      <c r="H6" s="40">
        <v>17</v>
      </c>
      <c r="I6" s="40">
        <v>2</v>
      </c>
      <c r="J6" s="58">
        <v>3</v>
      </c>
      <c r="K6" s="40">
        <v>0</v>
      </c>
      <c r="L6" s="40">
        <v>18</v>
      </c>
      <c r="M6" s="40">
        <v>2</v>
      </c>
      <c r="N6" s="58">
        <v>2</v>
      </c>
      <c r="O6" s="40">
        <v>0</v>
      </c>
      <c r="P6" s="40">
        <v>19</v>
      </c>
      <c r="Q6" s="40">
        <v>2</v>
      </c>
      <c r="R6" s="58">
        <v>2</v>
      </c>
      <c r="S6" s="40">
        <v>0</v>
      </c>
      <c r="T6" s="40">
        <v>10</v>
      </c>
      <c r="U6" s="40">
        <v>2</v>
      </c>
      <c r="V6" s="25">
        <f t="shared" ref="V6:Y7" si="0">SUM(R6,N6,J6,F6,B6)</f>
        <v>9</v>
      </c>
      <c r="W6" s="29">
        <f t="shared" si="0"/>
        <v>0</v>
      </c>
      <c r="X6" s="25">
        <f t="shared" si="0"/>
        <v>64</v>
      </c>
      <c r="Y6" s="29">
        <f t="shared" si="0"/>
        <v>8</v>
      </c>
      <c r="Z6" s="28">
        <f t="shared" ref="Z6" si="1">IF(Y6=0,0,X6/Y6)</f>
        <v>8</v>
      </c>
      <c r="AA6" s="31">
        <f t="shared" ref="AA6" si="2">IF(X6=0,0,X6/V6)</f>
        <v>7.1111111111111107</v>
      </c>
    </row>
    <row r="7" spans="1:28">
      <c r="A7" s="8" t="s">
        <v>9</v>
      </c>
      <c r="B7" s="10">
        <v>2</v>
      </c>
      <c r="C7" s="8">
        <v>0</v>
      </c>
      <c r="D7" s="8">
        <v>17</v>
      </c>
      <c r="E7" s="8">
        <v>1</v>
      </c>
      <c r="F7" s="10">
        <v>2</v>
      </c>
      <c r="G7" s="8">
        <v>0</v>
      </c>
      <c r="H7" s="8">
        <v>27</v>
      </c>
      <c r="I7" s="8">
        <v>2</v>
      </c>
      <c r="J7" s="10"/>
      <c r="K7" s="8"/>
      <c r="L7" s="8"/>
      <c r="M7" s="8"/>
      <c r="N7" s="10"/>
      <c r="O7" s="8"/>
      <c r="P7" s="8"/>
      <c r="Q7" s="8"/>
      <c r="R7" s="10">
        <v>2</v>
      </c>
      <c r="S7" s="8">
        <v>0</v>
      </c>
      <c r="T7" s="8">
        <v>11</v>
      </c>
      <c r="U7" s="8">
        <v>0</v>
      </c>
      <c r="V7" s="25">
        <f t="shared" si="0"/>
        <v>6</v>
      </c>
      <c r="W7" s="29">
        <f t="shared" si="0"/>
        <v>0</v>
      </c>
      <c r="X7" s="25">
        <f t="shared" si="0"/>
        <v>55</v>
      </c>
      <c r="Y7" s="29">
        <f t="shared" si="0"/>
        <v>3</v>
      </c>
      <c r="Z7" s="28">
        <f t="shared" ref="Z7:Z17" si="3">IF(Y7=0,0,X7/Y7)</f>
        <v>18.333333333333332</v>
      </c>
      <c r="AA7" s="31">
        <f t="shared" ref="AA7:AA17" si="4">IF(X7=0,0,X7/V7)</f>
        <v>9.1666666666666661</v>
      </c>
      <c r="AB7" t="s">
        <v>2</v>
      </c>
    </row>
    <row r="8" spans="1:28">
      <c r="A8" s="40" t="s">
        <v>10</v>
      </c>
      <c r="B8" s="10">
        <v>3</v>
      </c>
      <c r="C8">
        <v>0</v>
      </c>
      <c r="D8">
        <v>8</v>
      </c>
      <c r="E8">
        <v>2</v>
      </c>
      <c r="F8" s="10">
        <v>1</v>
      </c>
      <c r="G8">
        <v>0</v>
      </c>
      <c r="H8">
        <v>10</v>
      </c>
      <c r="I8">
        <v>1</v>
      </c>
      <c r="J8" s="10">
        <v>2</v>
      </c>
      <c r="K8">
        <v>0</v>
      </c>
      <c r="L8">
        <v>20</v>
      </c>
      <c r="M8">
        <v>1</v>
      </c>
      <c r="N8" s="10">
        <v>2</v>
      </c>
      <c r="O8">
        <v>0</v>
      </c>
      <c r="P8">
        <v>22</v>
      </c>
      <c r="Q8">
        <v>2</v>
      </c>
      <c r="R8" s="10">
        <v>2</v>
      </c>
      <c r="S8">
        <v>0</v>
      </c>
      <c r="T8">
        <v>7</v>
      </c>
      <c r="U8">
        <v>0</v>
      </c>
      <c r="V8" s="25">
        <f t="shared" ref="V8:V19" si="5">SUM(R8,N8,J8,F8,B8)</f>
        <v>10</v>
      </c>
      <c r="W8" s="29">
        <f t="shared" ref="W8:W19" si="6">SUM(S8,O8,K8,G8,C8)</f>
        <v>0</v>
      </c>
      <c r="X8" s="25">
        <f t="shared" ref="X8:X19" si="7">SUM(T8,P8,L8,H8,D8)</f>
        <v>67</v>
      </c>
      <c r="Y8" s="29">
        <f t="shared" ref="Y8:Y19" si="8">SUM(U8,Q8,M8,I8,E8)</f>
        <v>6</v>
      </c>
      <c r="Z8" s="28">
        <f t="shared" si="3"/>
        <v>11.166666666666666</v>
      </c>
      <c r="AA8" s="31">
        <f t="shared" si="4"/>
        <v>6.7</v>
      </c>
      <c r="AB8" t="s">
        <v>2</v>
      </c>
    </row>
    <row r="9" spans="1:28">
      <c r="A9" s="8" t="s">
        <v>18</v>
      </c>
      <c r="B9" s="10"/>
      <c r="C9" s="8"/>
      <c r="D9" s="8"/>
      <c r="E9" s="8"/>
      <c r="F9" s="10"/>
      <c r="G9" s="8"/>
      <c r="H9" s="8"/>
      <c r="I9" s="8"/>
      <c r="J9" s="10"/>
      <c r="K9" s="8"/>
      <c r="L9" s="8"/>
      <c r="M9" s="8"/>
      <c r="N9" s="10"/>
      <c r="O9" s="8"/>
      <c r="P9" s="8"/>
      <c r="Q9" s="8"/>
      <c r="R9" s="10"/>
      <c r="S9" s="8"/>
      <c r="T9" s="8"/>
      <c r="U9" s="8"/>
      <c r="V9" s="25">
        <f t="shared" si="5"/>
        <v>0</v>
      </c>
      <c r="W9" s="29">
        <f t="shared" si="6"/>
        <v>0</v>
      </c>
      <c r="X9" s="25">
        <f t="shared" si="7"/>
        <v>0</v>
      </c>
      <c r="Y9" s="29">
        <f t="shared" si="8"/>
        <v>0</v>
      </c>
      <c r="Z9" s="28">
        <f t="shared" si="3"/>
        <v>0</v>
      </c>
      <c r="AA9" s="31">
        <f t="shared" si="4"/>
        <v>0</v>
      </c>
      <c r="AB9" t="s">
        <v>2</v>
      </c>
    </row>
    <row r="10" spans="1:28">
      <c r="A10" s="9" t="s">
        <v>25</v>
      </c>
      <c r="B10" s="10"/>
      <c r="C10" s="9"/>
      <c r="D10" s="9"/>
      <c r="E10" s="9"/>
      <c r="F10" s="10"/>
      <c r="G10" s="9"/>
      <c r="H10" s="9"/>
      <c r="I10" s="9"/>
      <c r="J10" s="10"/>
      <c r="K10" s="9"/>
      <c r="L10" s="9"/>
      <c r="M10" s="9"/>
      <c r="N10" s="10"/>
      <c r="O10" s="9"/>
      <c r="P10" s="9"/>
      <c r="Q10" s="9"/>
      <c r="R10" s="10"/>
      <c r="S10" s="9"/>
      <c r="T10" s="9"/>
      <c r="U10" s="9"/>
      <c r="V10" s="25">
        <f t="shared" ref="V10" si="9">SUM(R10,N10,J10,F10,B10)</f>
        <v>0</v>
      </c>
      <c r="W10" s="29">
        <f t="shared" ref="W10" si="10">SUM(S10,O10,K10,G10,C10)</f>
        <v>0</v>
      </c>
      <c r="X10" s="25">
        <f t="shared" ref="X10" si="11">SUM(T10,P10,L10,H10,D10)</f>
        <v>0</v>
      </c>
      <c r="Y10" s="29">
        <f t="shared" ref="Y10" si="12">SUM(U10,Q10,M10,I10,E10)</f>
        <v>0</v>
      </c>
      <c r="Z10" s="28">
        <f t="shared" ref="Z10" si="13">IF(Y10=0,0,X10/Y10)</f>
        <v>0</v>
      </c>
      <c r="AA10" s="31">
        <f t="shared" ref="AA10" si="14">IF(X10=0,0,X10/V10)</f>
        <v>0</v>
      </c>
    </row>
    <row r="11" spans="1:28">
      <c r="A11" s="17" t="s">
        <v>15</v>
      </c>
      <c r="B11" s="10">
        <v>2</v>
      </c>
      <c r="C11" s="8">
        <v>0</v>
      </c>
      <c r="D11" s="8">
        <v>8</v>
      </c>
      <c r="E11" s="8">
        <v>1</v>
      </c>
      <c r="F11" s="10">
        <v>1</v>
      </c>
      <c r="G11" s="8">
        <v>0</v>
      </c>
      <c r="H11" s="8">
        <v>8</v>
      </c>
      <c r="I11" s="8">
        <v>1</v>
      </c>
      <c r="J11" s="10">
        <v>2</v>
      </c>
      <c r="K11" s="8">
        <v>0</v>
      </c>
      <c r="L11" s="8">
        <v>5</v>
      </c>
      <c r="M11" s="8">
        <v>3</v>
      </c>
      <c r="N11" s="10">
        <v>1</v>
      </c>
      <c r="O11" s="8">
        <v>0</v>
      </c>
      <c r="P11" s="8">
        <v>6</v>
      </c>
      <c r="Q11" s="8">
        <v>0</v>
      </c>
      <c r="R11" s="10">
        <v>2</v>
      </c>
      <c r="S11" s="8">
        <v>0</v>
      </c>
      <c r="T11" s="8">
        <v>11</v>
      </c>
      <c r="U11" s="8">
        <v>0</v>
      </c>
      <c r="V11" s="25">
        <f t="shared" si="5"/>
        <v>8</v>
      </c>
      <c r="W11" s="29">
        <f t="shared" si="6"/>
        <v>0</v>
      </c>
      <c r="X11" s="25">
        <f t="shared" si="7"/>
        <v>38</v>
      </c>
      <c r="Y11" s="29">
        <f t="shared" si="8"/>
        <v>5</v>
      </c>
      <c r="Z11" s="28">
        <f t="shared" si="3"/>
        <v>7.6</v>
      </c>
      <c r="AA11" s="31">
        <f t="shared" si="4"/>
        <v>4.75</v>
      </c>
    </row>
    <row r="12" spans="1:28">
      <c r="A12" s="16" t="s">
        <v>16</v>
      </c>
      <c r="B12" s="10"/>
      <c r="C12" s="9"/>
      <c r="D12" s="9"/>
      <c r="E12" s="9"/>
      <c r="F12" s="10">
        <v>2</v>
      </c>
      <c r="G12" s="9">
        <v>0</v>
      </c>
      <c r="H12" s="9">
        <v>14</v>
      </c>
      <c r="I12" s="9">
        <v>0</v>
      </c>
      <c r="J12" s="10">
        <v>2</v>
      </c>
      <c r="K12" s="9">
        <v>0</v>
      </c>
      <c r="L12" s="9">
        <v>20</v>
      </c>
      <c r="M12" s="9">
        <v>1</v>
      </c>
      <c r="N12" s="10">
        <v>2</v>
      </c>
      <c r="O12" s="9">
        <v>0</v>
      </c>
      <c r="P12" s="9">
        <v>24</v>
      </c>
      <c r="Q12" s="9">
        <v>1</v>
      </c>
      <c r="R12" s="10"/>
      <c r="S12" s="9"/>
      <c r="T12" s="9"/>
      <c r="U12" s="9"/>
      <c r="V12" s="25">
        <f t="shared" si="5"/>
        <v>6</v>
      </c>
      <c r="W12" s="29">
        <f t="shared" si="6"/>
        <v>0</v>
      </c>
      <c r="X12" s="25">
        <f t="shared" si="7"/>
        <v>58</v>
      </c>
      <c r="Y12" s="29">
        <f t="shared" si="8"/>
        <v>2</v>
      </c>
      <c r="Z12" s="28">
        <f t="shared" si="3"/>
        <v>29</v>
      </c>
      <c r="AA12" s="31">
        <f t="shared" si="4"/>
        <v>9.6666666666666661</v>
      </c>
      <c r="AB12" t="s">
        <v>2</v>
      </c>
    </row>
    <row r="13" spans="1:28">
      <c r="A13" s="8" t="s">
        <v>17</v>
      </c>
      <c r="B13" s="10"/>
      <c r="C13" s="8"/>
      <c r="D13" s="8"/>
      <c r="E13" s="8"/>
      <c r="F13" s="10">
        <v>3</v>
      </c>
      <c r="G13" s="8">
        <v>0</v>
      </c>
      <c r="H13" s="8">
        <v>18</v>
      </c>
      <c r="I13" s="8">
        <v>1</v>
      </c>
      <c r="J13" s="10">
        <v>2</v>
      </c>
      <c r="K13" s="8">
        <v>0</v>
      </c>
      <c r="L13" s="8">
        <v>11</v>
      </c>
      <c r="M13" s="8">
        <v>1</v>
      </c>
      <c r="N13" s="10">
        <v>3</v>
      </c>
      <c r="O13" s="8">
        <v>0</v>
      </c>
      <c r="P13" s="8">
        <v>39</v>
      </c>
      <c r="Q13" s="8">
        <v>0</v>
      </c>
      <c r="R13" s="10"/>
      <c r="S13" s="8"/>
      <c r="T13" s="8"/>
      <c r="U13" s="8"/>
      <c r="V13" s="25">
        <f t="shared" si="5"/>
        <v>8</v>
      </c>
      <c r="W13" s="29">
        <f t="shared" si="6"/>
        <v>0</v>
      </c>
      <c r="X13" s="25">
        <f t="shared" si="7"/>
        <v>68</v>
      </c>
      <c r="Y13" s="29">
        <f t="shared" si="8"/>
        <v>2</v>
      </c>
      <c r="Z13" s="28">
        <f t="shared" si="3"/>
        <v>34</v>
      </c>
      <c r="AA13" s="31">
        <f t="shared" si="4"/>
        <v>8.5</v>
      </c>
      <c r="AB13" t="s">
        <v>2</v>
      </c>
    </row>
    <row r="14" spans="1:28">
      <c r="A14" s="16" t="s">
        <v>24</v>
      </c>
      <c r="B14" s="10"/>
      <c r="C14" s="9"/>
      <c r="D14" s="9"/>
      <c r="E14" s="9"/>
      <c r="F14" s="10"/>
      <c r="J14" s="10"/>
      <c r="N14" s="10"/>
      <c r="R14" s="10"/>
      <c r="V14" s="25">
        <f t="shared" si="5"/>
        <v>0</v>
      </c>
      <c r="W14" s="29">
        <f t="shared" si="6"/>
        <v>0</v>
      </c>
      <c r="X14" s="25">
        <f t="shared" si="7"/>
        <v>0</v>
      </c>
      <c r="Y14" s="29">
        <f t="shared" si="8"/>
        <v>0</v>
      </c>
      <c r="Z14" s="28">
        <f t="shared" si="3"/>
        <v>0</v>
      </c>
      <c r="AA14" s="31">
        <f t="shared" si="4"/>
        <v>0</v>
      </c>
      <c r="AB14" t="s">
        <v>2</v>
      </c>
    </row>
    <row r="15" spans="1:28">
      <c r="A15" s="8" t="s">
        <v>20</v>
      </c>
      <c r="B15" s="10">
        <v>2</v>
      </c>
      <c r="C15" s="8">
        <v>1</v>
      </c>
      <c r="D15" s="8">
        <v>9</v>
      </c>
      <c r="E15" s="8">
        <v>2</v>
      </c>
      <c r="F15" s="10">
        <v>2</v>
      </c>
      <c r="G15" s="8">
        <v>0</v>
      </c>
      <c r="H15" s="8">
        <v>11</v>
      </c>
      <c r="I15" s="8">
        <v>2</v>
      </c>
      <c r="J15" s="10"/>
      <c r="K15" s="8"/>
      <c r="L15" s="8"/>
      <c r="M15" s="8"/>
      <c r="N15" s="10"/>
      <c r="O15" s="8"/>
      <c r="P15" s="8"/>
      <c r="Q15" s="8"/>
      <c r="R15" s="10"/>
      <c r="S15" s="8"/>
      <c r="T15" s="8"/>
      <c r="U15" s="8"/>
      <c r="V15" s="25">
        <f t="shared" si="5"/>
        <v>4</v>
      </c>
      <c r="W15" s="29">
        <f t="shared" si="6"/>
        <v>1</v>
      </c>
      <c r="X15" s="25">
        <f t="shared" si="7"/>
        <v>20</v>
      </c>
      <c r="Y15" s="29">
        <f t="shared" si="8"/>
        <v>4</v>
      </c>
      <c r="Z15" s="28">
        <f t="shared" si="3"/>
        <v>5</v>
      </c>
      <c r="AA15" s="31">
        <f t="shared" si="4"/>
        <v>5</v>
      </c>
      <c r="AB15" t="s">
        <v>2</v>
      </c>
    </row>
    <row r="16" spans="1:28">
      <c r="A16" s="38" t="s">
        <v>43</v>
      </c>
      <c r="B16" s="10">
        <v>2</v>
      </c>
      <c r="C16" s="9">
        <v>0</v>
      </c>
      <c r="D16" s="9">
        <v>15</v>
      </c>
      <c r="E16" s="9">
        <v>0</v>
      </c>
      <c r="F16" s="10">
        <v>2</v>
      </c>
      <c r="G16" s="9">
        <v>0</v>
      </c>
      <c r="H16" s="9">
        <v>3</v>
      </c>
      <c r="I16" s="9">
        <v>1</v>
      </c>
      <c r="J16" s="10">
        <v>2</v>
      </c>
      <c r="K16" s="9">
        <v>0</v>
      </c>
      <c r="L16" s="9">
        <v>20</v>
      </c>
      <c r="M16" s="9">
        <v>1</v>
      </c>
      <c r="N16" s="10"/>
      <c r="R16" s="10">
        <v>2</v>
      </c>
      <c r="S16">
        <v>0</v>
      </c>
      <c r="T16">
        <v>13</v>
      </c>
      <c r="U16">
        <v>0</v>
      </c>
      <c r="V16" s="25">
        <f t="shared" si="5"/>
        <v>8</v>
      </c>
      <c r="W16" s="29">
        <f t="shared" si="6"/>
        <v>0</v>
      </c>
      <c r="X16" s="25">
        <f t="shared" si="7"/>
        <v>51</v>
      </c>
      <c r="Y16" s="29">
        <f t="shared" si="8"/>
        <v>2</v>
      </c>
      <c r="Z16" s="28">
        <f t="shared" si="3"/>
        <v>25.5</v>
      </c>
      <c r="AA16" s="31">
        <f t="shared" si="4"/>
        <v>6.375</v>
      </c>
      <c r="AB16" t="s">
        <v>2</v>
      </c>
    </row>
    <row r="17" spans="1:28">
      <c r="A17" s="36" t="s">
        <v>44</v>
      </c>
      <c r="B17" s="10">
        <v>2</v>
      </c>
      <c r="C17" s="8">
        <v>0</v>
      </c>
      <c r="D17" s="8">
        <v>12</v>
      </c>
      <c r="E17" s="8">
        <v>1</v>
      </c>
      <c r="F17" s="10"/>
      <c r="G17" s="8"/>
      <c r="H17" s="8"/>
      <c r="I17" s="8"/>
      <c r="J17" s="10">
        <v>2</v>
      </c>
      <c r="K17" s="8">
        <v>0</v>
      </c>
      <c r="L17" s="8">
        <v>26</v>
      </c>
      <c r="M17" s="8">
        <v>1</v>
      </c>
      <c r="N17" s="10">
        <v>2</v>
      </c>
      <c r="O17" s="8">
        <v>0</v>
      </c>
      <c r="P17" s="8">
        <v>8</v>
      </c>
      <c r="Q17" s="8">
        <v>1</v>
      </c>
      <c r="R17" s="10">
        <v>3</v>
      </c>
      <c r="S17" s="8">
        <v>0</v>
      </c>
      <c r="T17" s="8">
        <v>21</v>
      </c>
      <c r="U17" s="8">
        <v>0</v>
      </c>
      <c r="V17" s="25">
        <f t="shared" si="5"/>
        <v>9</v>
      </c>
      <c r="W17" s="29">
        <f t="shared" si="6"/>
        <v>0</v>
      </c>
      <c r="X17" s="25">
        <f t="shared" si="7"/>
        <v>67</v>
      </c>
      <c r="Y17" s="29">
        <f t="shared" si="8"/>
        <v>3</v>
      </c>
      <c r="Z17" s="28">
        <f t="shared" si="3"/>
        <v>22.333333333333332</v>
      </c>
      <c r="AA17" s="31">
        <f t="shared" si="4"/>
        <v>7.4444444444444446</v>
      </c>
      <c r="AB17" t="s">
        <v>2</v>
      </c>
    </row>
    <row r="18" spans="1:28">
      <c r="A18" s="9" t="s">
        <v>32</v>
      </c>
      <c r="B18" s="10">
        <v>2</v>
      </c>
      <c r="C18" s="9">
        <v>0</v>
      </c>
      <c r="D18" s="9">
        <v>18</v>
      </c>
      <c r="E18" s="9">
        <v>0</v>
      </c>
      <c r="F18" s="10"/>
      <c r="J18" s="10"/>
      <c r="N18" s="10"/>
      <c r="R18" s="10"/>
      <c r="V18" s="25">
        <f t="shared" si="5"/>
        <v>2</v>
      </c>
      <c r="W18" s="29">
        <f t="shared" si="6"/>
        <v>0</v>
      </c>
      <c r="X18" s="25">
        <f t="shared" si="7"/>
        <v>18</v>
      </c>
      <c r="Y18" s="29">
        <f t="shared" si="8"/>
        <v>0</v>
      </c>
      <c r="Z18" s="28">
        <f>IF(Y18=0,0,X18/Y18)</f>
        <v>0</v>
      </c>
      <c r="AA18" s="31">
        <f>IF(X18=0,0,X18/V18)</f>
        <v>9</v>
      </c>
      <c r="AB18" t="s">
        <v>2</v>
      </c>
    </row>
    <row r="19" spans="1:28">
      <c r="A19" s="8" t="s">
        <v>23</v>
      </c>
      <c r="B19" s="10"/>
      <c r="C19" s="8"/>
      <c r="D19" s="8"/>
      <c r="E19" s="8"/>
      <c r="F19" s="10"/>
      <c r="G19" s="8"/>
      <c r="H19" s="8"/>
      <c r="I19" s="8"/>
      <c r="J19" s="10"/>
      <c r="K19" s="8"/>
      <c r="L19" s="8"/>
      <c r="M19" s="8"/>
      <c r="N19" s="10"/>
      <c r="O19" s="8"/>
      <c r="P19" s="8"/>
      <c r="Q19" s="8"/>
      <c r="R19" s="10"/>
      <c r="S19" s="8"/>
      <c r="T19" s="8"/>
      <c r="U19" s="8"/>
      <c r="V19" s="25">
        <f t="shared" si="5"/>
        <v>0</v>
      </c>
      <c r="W19" s="29">
        <f t="shared" si="6"/>
        <v>0</v>
      </c>
      <c r="X19" s="25">
        <f t="shared" si="7"/>
        <v>0</v>
      </c>
      <c r="Y19" s="29">
        <f t="shared" si="8"/>
        <v>0</v>
      </c>
      <c r="Z19" s="28">
        <f>IF(Y19=0,0,X19/Y19)</f>
        <v>0</v>
      </c>
      <c r="AA19" s="31">
        <f>IF(X19=0,0,X19/V19)</f>
        <v>0</v>
      </c>
      <c r="AB19" t="s">
        <v>2</v>
      </c>
    </row>
    <row r="20" spans="1:28">
      <c r="A20" s="9" t="s">
        <v>41</v>
      </c>
      <c r="B20" s="10"/>
      <c r="C20" s="9"/>
      <c r="D20" s="9"/>
      <c r="E20" s="9"/>
      <c r="F20" s="10"/>
      <c r="J20" s="10"/>
      <c r="N20" s="10"/>
      <c r="R20" s="10"/>
      <c r="V20" s="25">
        <f>SUM(R20,N20,J20,F20,B20)</f>
        <v>0</v>
      </c>
      <c r="W20" s="29">
        <f>SUM(S20,O20,K20,G20,C20)</f>
        <v>0</v>
      </c>
      <c r="X20" s="25">
        <f>SUM(T20,P20,L20,H20,D20)</f>
        <v>0</v>
      </c>
      <c r="Y20" s="29">
        <f>SUM(U20,Q20,M20,I20,E20)</f>
        <v>0</v>
      </c>
      <c r="Z20" s="28">
        <f>IF(Y20=0,0,X20/Y20)</f>
        <v>0</v>
      </c>
      <c r="AA20" s="31">
        <f>IF(X20=0,0,X20/V20)</f>
        <v>0</v>
      </c>
      <c r="AB20" t="s">
        <v>2</v>
      </c>
    </row>
    <row r="21" spans="1:28">
      <c r="A21" s="8" t="s">
        <v>49</v>
      </c>
      <c r="B21" s="10"/>
      <c r="C21" s="8"/>
      <c r="D21" s="8"/>
      <c r="E21" s="8"/>
      <c r="F21" s="10"/>
      <c r="G21" s="8"/>
      <c r="H21" s="8"/>
      <c r="I21" s="8"/>
      <c r="J21" s="10"/>
      <c r="K21" s="8"/>
      <c r="L21" s="8"/>
      <c r="M21" s="8"/>
      <c r="N21" s="10">
        <v>1.5</v>
      </c>
      <c r="O21" s="8">
        <v>0</v>
      </c>
      <c r="P21" s="8">
        <v>9</v>
      </c>
      <c r="Q21" s="8">
        <v>0</v>
      </c>
      <c r="R21" s="10">
        <v>2</v>
      </c>
      <c r="S21" s="8">
        <v>0</v>
      </c>
      <c r="T21" s="8">
        <v>29</v>
      </c>
      <c r="U21" s="8">
        <v>0</v>
      </c>
      <c r="V21" s="49">
        <f t="shared" ref="V21" si="15">SUM(R21,N21,J21,F21,B21)</f>
        <v>3.5</v>
      </c>
      <c r="W21" s="29">
        <f t="shared" ref="W21" si="16">SUM(S21,O21,K21,G21,C21)</f>
        <v>0</v>
      </c>
      <c r="X21" s="25">
        <f t="shared" ref="X21" si="17">SUM(T21,P21,L21,H21,D21)</f>
        <v>38</v>
      </c>
      <c r="Y21" s="29">
        <f t="shared" ref="Y21" si="18">SUM(U21,Q21,M21,I21,E21)</f>
        <v>0</v>
      </c>
      <c r="Z21" s="28">
        <f>IF(Y21=0,0,X21/Y21)</f>
        <v>0</v>
      </c>
      <c r="AA21" s="31">
        <f>IF(X21=0,0,X21/V21)</f>
        <v>10.857142857142858</v>
      </c>
    </row>
    <row r="22" spans="1:28">
      <c r="B22">
        <f>SUM(B6:B21)</f>
        <v>15</v>
      </c>
      <c r="F22">
        <f>SUM(F6:F21)</f>
        <v>15</v>
      </c>
      <c r="J22">
        <f>SUM(J6:J21)</f>
        <v>15</v>
      </c>
      <c r="N22" s="50">
        <f>SUM(N6:N21)</f>
        <v>13.5</v>
      </c>
      <c r="O22" s="50"/>
      <c r="P22" s="50"/>
      <c r="Q22" s="50"/>
      <c r="R22" s="50">
        <f t="shared" ref="R22" si="19">SUM(R6:R21)</f>
        <v>15</v>
      </c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1"/>
  <sheetViews>
    <sheetView tabSelected="1" zoomScale="75" workbookViewId="0">
      <selection activeCell="A14" sqref="A14"/>
    </sheetView>
  </sheetViews>
  <sheetFormatPr defaultRowHeight="15"/>
  <cols>
    <col min="1" max="1" width="17.125" bestFit="1" customWidth="1"/>
    <col min="2" max="2" width="4.625" customWidth="1"/>
    <col min="3" max="5" width="3.125" customWidth="1"/>
    <col min="6" max="6" width="4.625" customWidth="1"/>
    <col min="7" max="9" width="3.125" customWidth="1"/>
    <col min="10" max="10" width="4.625" customWidth="1"/>
    <col min="11" max="13" width="3.125" customWidth="1"/>
    <col min="14" max="14" width="4.625" customWidth="1"/>
    <col min="15" max="17" width="3.125" customWidth="1"/>
    <col min="18" max="21" width="3.625" style="1" customWidth="1"/>
    <col min="22" max="23" width="6.875" style="30" bestFit="1" customWidth="1"/>
    <col min="24" max="24" width="4.5" customWidth="1"/>
    <col min="26" max="26" width="6.125" customWidth="1"/>
    <col min="27" max="27" width="7" customWidth="1"/>
  </cols>
  <sheetData>
    <row r="1" spans="1:24" ht="18">
      <c r="F1" s="2" t="s">
        <v>38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4" ht="18"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4" spans="1:24" ht="15.75">
      <c r="A4" s="10"/>
      <c r="B4" s="24" t="s">
        <v>0</v>
      </c>
      <c r="C4" s="24"/>
      <c r="D4" s="24"/>
      <c r="E4" s="24"/>
      <c r="F4" s="24" t="s">
        <v>13</v>
      </c>
      <c r="G4" s="24"/>
      <c r="H4" s="24"/>
      <c r="I4" s="24"/>
      <c r="J4" s="24" t="s">
        <v>22</v>
      </c>
      <c r="K4" s="24"/>
      <c r="L4" s="24"/>
      <c r="M4" s="24"/>
      <c r="N4" s="24" t="s">
        <v>21</v>
      </c>
      <c r="O4" s="24"/>
      <c r="P4" s="24"/>
      <c r="Q4" s="24"/>
      <c r="R4" s="23" t="s">
        <v>3</v>
      </c>
      <c r="S4" s="26" t="s">
        <v>4</v>
      </c>
      <c r="T4" s="23" t="s">
        <v>5</v>
      </c>
      <c r="U4" s="26" t="s">
        <v>6</v>
      </c>
      <c r="V4" s="15" t="s">
        <v>8</v>
      </c>
      <c r="W4" s="27" t="s">
        <v>11</v>
      </c>
      <c r="X4" s="13"/>
    </row>
    <row r="5" spans="1:24" ht="15.75">
      <c r="B5" s="25" t="s">
        <v>58</v>
      </c>
      <c r="C5" s="5"/>
      <c r="D5" s="5"/>
      <c r="E5" s="5"/>
      <c r="F5" s="25"/>
      <c r="G5" s="5"/>
      <c r="H5" s="5"/>
      <c r="I5" s="5"/>
      <c r="J5" s="25"/>
      <c r="K5" s="5"/>
      <c r="L5" s="5"/>
      <c r="M5" s="5"/>
      <c r="N5" s="25"/>
      <c r="O5" s="5"/>
      <c r="P5" s="5"/>
      <c r="Q5" s="5"/>
      <c r="R5" s="25"/>
      <c r="S5" s="29"/>
      <c r="T5" s="25"/>
      <c r="U5" s="29"/>
      <c r="V5" s="28"/>
      <c r="W5" s="31"/>
      <c r="X5" s="13"/>
    </row>
    <row r="6" spans="1:24" ht="15.75">
      <c r="B6" s="25"/>
      <c r="C6" s="5"/>
      <c r="D6" s="5"/>
      <c r="E6" s="5"/>
      <c r="F6" s="25"/>
      <c r="G6" s="5"/>
      <c r="H6" s="5"/>
      <c r="I6" s="5"/>
      <c r="J6" s="25"/>
      <c r="K6" s="5"/>
      <c r="L6" s="5"/>
      <c r="M6" s="5"/>
      <c r="N6" s="25"/>
      <c r="O6" s="5"/>
      <c r="P6" s="5"/>
      <c r="Q6" s="5"/>
      <c r="R6" s="25"/>
      <c r="S6" s="29"/>
      <c r="T6" s="25"/>
      <c r="U6" s="29"/>
      <c r="V6" s="28"/>
      <c r="W6" s="31"/>
      <c r="X6" s="13"/>
    </row>
    <row r="7" spans="1:24">
      <c r="A7" s="40" t="s">
        <v>46</v>
      </c>
      <c r="B7" s="58"/>
      <c r="C7" s="40"/>
      <c r="D7" s="40"/>
      <c r="E7" s="40"/>
      <c r="F7" s="58">
        <v>2</v>
      </c>
      <c r="G7" s="40">
        <v>0</v>
      </c>
      <c r="H7" s="40">
        <v>21</v>
      </c>
      <c r="I7" s="40">
        <v>1</v>
      </c>
      <c r="J7" s="58">
        <v>2</v>
      </c>
      <c r="K7" s="40">
        <v>0</v>
      </c>
      <c r="L7" s="40">
        <v>22</v>
      </c>
      <c r="M7" s="40">
        <v>1</v>
      </c>
      <c r="N7" s="58"/>
      <c r="O7" s="40"/>
      <c r="P7" s="40"/>
      <c r="Q7" s="40"/>
      <c r="R7" s="25">
        <f t="shared" ref="R7" si="0">SUM(N7,J7,F7,B7)</f>
        <v>4</v>
      </c>
      <c r="S7" s="29">
        <f t="shared" ref="S7" si="1">SUM(O7,K7,G7,C7)</f>
        <v>0</v>
      </c>
      <c r="T7" s="25">
        <f t="shared" ref="T7" si="2">SUM(P7,L7,H7,D7)</f>
        <v>43</v>
      </c>
      <c r="U7" s="29">
        <f t="shared" ref="U7" si="3">SUM(Q7,M7,I7,E7)</f>
        <v>2</v>
      </c>
      <c r="V7" s="28">
        <f t="shared" ref="V7" si="4">IF(U7=0,0,T7/U7)</f>
        <v>21.5</v>
      </c>
      <c r="W7" s="31">
        <f t="shared" ref="W7" si="5">IF(T7=0,0,T7/R7)</f>
        <v>10.75</v>
      </c>
    </row>
    <row r="8" spans="1:24">
      <c r="A8" s="8" t="s">
        <v>9</v>
      </c>
      <c r="B8" s="10"/>
      <c r="C8" s="8"/>
      <c r="D8" s="8"/>
      <c r="E8" s="8"/>
      <c r="F8" s="10"/>
      <c r="G8" s="8"/>
      <c r="H8" s="8"/>
      <c r="I8" s="8"/>
      <c r="J8" s="10">
        <v>1</v>
      </c>
      <c r="K8" s="8">
        <v>0</v>
      </c>
      <c r="L8" s="8">
        <v>12</v>
      </c>
      <c r="M8" s="8">
        <v>1</v>
      </c>
      <c r="N8" s="10"/>
      <c r="O8" s="8"/>
      <c r="P8" s="8"/>
      <c r="Q8" s="8"/>
      <c r="R8" s="25">
        <f t="shared" ref="R8:R19" si="6">SUM(N8,J8,F8,B8)</f>
        <v>1</v>
      </c>
      <c r="S8" s="29">
        <f t="shared" ref="S8:S19" si="7">SUM(O8,K8,G8,C8)</f>
        <v>0</v>
      </c>
      <c r="T8" s="25">
        <f t="shared" ref="T8:T19" si="8">SUM(P8,L8,H8,D8)</f>
        <v>12</v>
      </c>
      <c r="U8" s="29">
        <f t="shared" ref="U8:U19" si="9">SUM(Q8,M8,I8,E8)</f>
        <v>1</v>
      </c>
      <c r="V8" s="28">
        <f t="shared" ref="V8:V19" si="10">IF(U8=0,0,T8/U8)</f>
        <v>12</v>
      </c>
      <c r="W8" s="31">
        <f t="shared" ref="W8:W19" si="11">IF(T8=0,0,T8/R8)</f>
        <v>12</v>
      </c>
      <c r="X8" t="s">
        <v>2</v>
      </c>
    </row>
    <row r="9" spans="1:24">
      <c r="A9" t="s">
        <v>14</v>
      </c>
      <c r="B9" s="10"/>
      <c r="F9" s="10">
        <v>2</v>
      </c>
      <c r="G9">
        <v>0</v>
      </c>
      <c r="H9">
        <v>11</v>
      </c>
      <c r="I9">
        <v>4</v>
      </c>
      <c r="J9" s="10">
        <v>3</v>
      </c>
      <c r="K9">
        <v>0</v>
      </c>
      <c r="L9">
        <v>28</v>
      </c>
      <c r="M9">
        <v>2</v>
      </c>
      <c r="N9" s="10">
        <v>2</v>
      </c>
      <c r="O9">
        <v>0</v>
      </c>
      <c r="P9">
        <v>25</v>
      </c>
      <c r="Q9">
        <v>0</v>
      </c>
      <c r="R9" s="25">
        <f t="shared" si="6"/>
        <v>7</v>
      </c>
      <c r="S9" s="29">
        <f t="shared" si="7"/>
        <v>0</v>
      </c>
      <c r="T9" s="25">
        <f t="shared" si="8"/>
        <v>64</v>
      </c>
      <c r="U9" s="29">
        <f t="shared" si="9"/>
        <v>6</v>
      </c>
      <c r="V9" s="28">
        <f t="shared" si="10"/>
        <v>10.666666666666666</v>
      </c>
      <c r="W9" s="31">
        <f t="shared" si="11"/>
        <v>9.1428571428571423</v>
      </c>
      <c r="X9" t="s">
        <v>2</v>
      </c>
    </row>
    <row r="10" spans="1:24">
      <c r="A10" s="8" t="s">
        <v>18</v>
      </c>
      <c r="B10" s="10"/>
      <c r="C10" s="8"/>
      <c r="D10" s="8"/>
      <c r="E10" s="8"/>
      <c r="F10" s="10"/>
      <c r="G10" s="8"/>
      <c r="H10" s="8"/>
      <c r="I10" s="8"/>
      <c r="J10" s="10"/>
      <c r="K10" s="8"/>
      <c r="L10" s="8"/>
      <c r="M10" s="8"/>
      <c r="N10" s="10"/>
      <c r="O10" s="8"/>
      <c r="P10" s="8"/>
      <c r="Q10" s="8"/>
      <c r="R10" s="25">
        <f t="shared" si="6"/>
        <v>0</v>
      </c>
      <c r="S10" s="29">
        <f t="shared" si="7"/>
        <v>0</v>
      </c>
      <c r="T10" s="25">
        <f t="shared" si="8"/>
        <v>0</v>
      </c>
      <c r="U10" s="29">
        <f t="shared" si="9"/>
        <v>0</v>
      </c>
      <c r="V10" s="28">
        <f t="shared" si="10"/>
        <v>0</v>
      </c>
      <c r="W10" s="31">
        <f t="shared" si="11"/>
        <v>0</v>
      </c>
      <c r="X10" t="s">
        <v>2</v>
      </c>
    </row>
    <row r="11" spans="1:24">
      <c r="A11" s="16" t="s">
        <v>25</v>
      </c>
      <c r="B11" s="10"/>
      <c r="C11" s="9"/>
      <c r="D11" s="9"/>
      <c r="E11" s="9"/>
      <c r="F11" s="10"/>
      <c r="G11" s="9"/>
      <c r="H11" s="9"/>
      <c r="I11" s="9"/>
      <c r="J11" s="10"/>
      <c r="K11" s="9"/>
      <c r="L11" s="9"/>
      <c r="M11" s="9"/>
      <c r="N11" s="10"/>
      <c r="O11" s="9"/>
      <c r="P11" s="9"/>
      <c r="Q11" s="9"/>
      <c r="R11" s="25">
        <f t="shared" si="6"/>
        <v>0</v>
      </c>
      <c r="S11" s="29">
        <f t="shared" si="7"/>
        <v>0</v>
      </c>
      <c r="T11" s="25">
        <f t="shared" si="8"/>
        <v>0</v>
      </c>
      <c r="U11" s="29">
        <f t="shared" si="9"/>
        <v>0</v>
      </c>
      <c r="V11" s="28">
        <f t="shared" si="10"/>
        <v>0</v>
      </c>
      <c r="W11" s="31">
        <f t="shared" si="11"/>
        <v>0</v>
      </c>
    </row>
    <row r="12" spans="1:24">
      <c r="A12" s="17" t="s">
        <v>15</v>
      </c>
      <c r="B12" s="10"/>
      <c r="C12" s="8"/>
      <c r="D12" s="8"/>
      <c r="E12" s="8"/>
      <c r="F12" s="10">
        <v>3</v>
      </c>
      <c r="G12" s="8">
        <v>0</v>
      </c>
      <c r="H12" s="8">
        <v>22</v>
      </c>
      <c r="I12" s="8">
        <v>1</v>
      </c>
      <c r="J12" s="10">
        <v>3</v>
      </c>
      <c r="K12" s="8">
        <v>0</v>
      </c>
      <c r="L12" s="8">
        <v>27</v>
      </c>
      <c r="M12" s="8">
        <v>0</v>
      </c>
      <c r="N12" s="10">
        <v>3</v>
      </c>
      <c r="O12" s="8">
        <v>0</v>
      </c>
      <c r="P12" s="8">
        <v>23</v>
      </c>
      <c r="Q12" s="8">
        <v>2</v>
      </c>
      <c r="R12" s="25">
        <f t="shared" si="6"/>
        <v>9</v>
      </c>
      <c r="S12" s="29">
        <f t="shared" si="7"/>
        <v>0</v>
      </c>
      <c r="T12" s="25">
        <f t="shared" si="8"/>
        <v>72</v>
      </c>
      <c r="U12" s="29">
        <f t="shared" si="9"/>
        <v>3</v>
      </c>
      <c r="V12" s="28">
        <f t="shared" si="10"/>
        <v>24</v>
      </c>
      <c r="W12" s="31">
        <f t="shared" si="11"/>
        <v>8</v>
      </c>
    </row>
    <row r="13" spans="1:24">
      <c r="A13" s="16" t="s">
        <v>16</v>
      </c>
      <c r="B13" s="10"/>
      <c r="C13" s="9"/>
      <c r="D13" s="9"/>
      <c r="E13" s="9"/>
      <c r="F13" s="10">
        <v>2</v>
      </c>
      <c r="G13" s="9">
        <v>0</v>
      </c>
      <c r="H13" s="9">
        <v>10</v>
      </c>
      <c r="I13" s="9">
        <v>0</v>
      </c>
      <c r="J13" s="10"/>
      <c r="K13" s="9"/>
      <c r="L13" s="9"/>
      <c r="M13" s="9"/>
      <c r="N13" s="10">
        <v>1</v>
      </c>
      <c r="O13" s="9">
        <v>0</v>
      </c>
      <c r="P13" s="9">
        <v>16</v>
      </c>
      <c r="Q13" s="9">
        <v>0</v>
      </c>
      <c r="R13" s="25">
        <f t="shared" si="6"/>
        <v>3</v>
      </c>
      <c r="S13" s="29">
        <f t="shared" si="7"/>
        <v>0</v>
      </c>
      <c r="T13" s="25">
        <f t="shared" si="8"/>
        <v>26</v>
      </c>
      <c r="U13" s="29">
        <f t="shared" si="9"/>
        <v>0</v>
      </c>
      <c r="V13" s="28">
        <f t="shared" si="10"/>
        <v>0</v>
      </c>
      <c r="W13" s="31">
        <f t="shared" si="11"/>
        <v>8.6666666666666661</v>
      </c>
      <c r="X13" t="s">
        <v>2</v>
      </c>
    </row>
    <row r="14" spans="1:24">
      <c r="A14" s="8" t="s">
        <v>17</v>
      </c>
      <c r="B14" s="10"/>
      <c r="C14" s="8"/>
      <c r="D14" s="8"/>
      <c r="E14" s="8"/>
      <c r="F14" s="10">
        <v>3</v>
      </c>
      <c r="G14" s="8">
        <v>0</v>
      </c>
      <c r="H14" s="8">
        <v>10</v>
      </c>
      <c r="I14" s="8">
        <v>0</v>
      </c>
      <c r="J14" s="10">
        <v>3</v>
      </c>
      <c r="K14" s="8">
        <v>0</v>
      </c>
      <c r="L14" s="8">
        <v>28</v>
      </c>
      <c r="M14" s="8">
        <v>0</v>
      </c>
      <c r="N14" s="10">
        <v>3</v>
      </c>
      <c r="O14" s="8">
        <v>0</v>
      </c>
      <c r="P14" s="8">
        <v>20</v>
      </c>
      <c r="Q14" s="8">
        <v>1</v>
      </c>
      <c r="R14" s="25">
        <f t="shared" si="6"/>
        <v>9</v>
      </c>
      <c r="S14" s="29">
        <f t="shared" si="7"/>
        <v>0</v>
      </c>
      <c r="T14" s="25">
        <f t="shared" si="8"/>
        <v>58</v>
      </c>
      <c r="U14" s="29">
        <f t="shared" si="9"/>
        <v>1</v>
      </c>
      <c r="V14" s="28">
        <f t="shared" si="10"/>
        <v>58</v>
      </c>
      <c r="W14" s="31">
        <f t="shared" si="11"/>
        <v>6.4444444444444446</v>
      </c>
      <c r="X14" t="s">
        <v>2</v>
      </c>
    </row>
    <row r="15" spans="1:24">
      <c r="A15" s="16" t="s">
        <v>24</v>
      </c>
      <c r="B15" s="10"/>
      <c r="C15" s="9"/>
      <c r="D15" s="9"/>
      <c r="E15" s="9"/>
      <c r="F15" s="10"/>
      <c r="J15" s="10"/>
      <c r="N15" s="10"/>
      <c r="R15" s="25">
        <f t="shared" si="6"/>
        <v>0</v>
      </c>
      <c r="S15" s="29">
        <f t="shared" si="7"/>
        <v>0</v>
      </c>
      <c r="T15" s="25">
        <f t="shared" si="8"/>
        <v>0</v>
      </c>
      <c r="U15" s="29">
        <f t="shared" si="9"/>
        <v>0</v>
      </c>
      <c r="V15" s="28">
        <f t="shared" si="10"/>
        <v>0</v>
      </c>
      <c r="W15" s="31">
        <f t="shared" si="11"/>
        <v>0</v>
      </c>
      <c r="X15" t="s">
        <v>2</v>
      </c>
    </row>
    <row r="16" spans="1:24">
      <c r="A16" s="17" t="s">
        <v>19</v>
      </c>
      <c r="B16" s="10"/>
      <c r="C16" s="8"/>
      <c r="D16" s="8"/>
      <c r="E16" s="8"/>
      <c r="F16" s="10"/>
      <c r="G16" s="8"/>
      <c r="H16" s="8"/>
      <c r="I16" s="8"/>
      <c r="J16" s="10"/>
      <c r="K16" s="8"/>
      <c r="L16" s="8"/>
      <c r="M16" s="8"/>
      <c r="N16" s="10"/>
      <c r="O16" s="8"/>
      <c r="P16" s="8"/>
      <c r="Q16" s="8"/>
      <c r="R16" s="25">
        <f t="shared" si="6"/>
        <v>0</v>
      </c>
      <c r="S16" s="29">
        <f t="shared" si="7"/>
        <v>0</v>
      </c>
      <c r="T16" s="25">
        <f t="shared" si="8"/>
        <v>0</v>
      </c>
      <c r="U16" s="29">
        <f t="shared" si="9"/>
        <v>0</v>
      </c>
      <c r="V16" s="28">
        <f t="shared" si="10"/>
        <v>0</v>
      </c>
      <c r="W16" s="31">
        <f t="shared" si="11"/>
        <v>0</v>
      </c>
      <c r="X16" t="s">
        <v>2</v>
      </c>
    </row>
    <row r="17" spans="1:24">
      <c r="A17" s="40" t="s">
        <v>43</v>
      </c>
      <c r="B17" s="10"/>
      <c r="C17" s="9"/>
      <c r="D17" s="9"/>
      <c r="E17" s="9"/>
      <c r="F17" s="10"/>
      <c r="J17" s="10">
        <v>3</v>
      </c>
      <c r="K17">
        <v>0</v>
      </c>
      <c r="L17">
        <v>31</v>
      </c>
      <c r="M17">
        <v>0</v>
      </c>
      <c r="N17" s="10">
        <v>3</v>
      </c>
      <c r="O17">
        <v>0</v>
      </c>
      <c r="P17">
        <v>13</v>
      </c>
      <c r="Q17">
        <v>2</v>
      </c>
      <c r="R17" s="25">
        <f t="shared" si="6"/>
        <v>6</v>
      </c>
      <c r="S17" s="29">
        <f t="shared" si="7"/>
        <v>0</v>
      </c>
      <c r="T17" s="25">
        <f t="shared" si="8"/>
        <v>44</v>
      </c>
      <c r="U17" s="29">
        <f t="shared" si="9"/>
        <v>2</v>
      </c>
      <c r="V17" s="28">
        <f t="shared" si="10"/>
        <v>22</v>
      </c>
      <c r="W17" s="31">
        <f t="shared" si="11"/>
        <v>7.333333333333333</v>
      </c>
      <c r="X17" t="s">
        <v>2</v>
      </c>
    </row>
    <row r="18" spans="1:24">
      <c r="A18" s="8" t="s">
        <v>44</v>
      </c>
      <c r="B18" s="10"/>
      <c r="C18" s="8"/>
      <c r="D18" s="8"/>
      <c r="E18" s="8"/>
      <c r="F18" s="10">
        <v>3</v>
      </c>
      <c r="G18" s="8">
        <v>0</v>
      </c>
      <c r="H18" s="8">
        <v>21</v>
      </c>
      <c r="I18" s="8">
        <v>2</v>
      </c>
      <c r="J18" s="10"/>
      <c r="K18" s="8"/>
      <c r="L18" s="8"/>
      <c r="M18" s="8"/>
      <c r="N18" s="10"/>
      <c r="O18" s="8"/>
      <c r="P18" s="8"/>
      <c r="Q18" s="8"/>
      <c r="R18" s="25">
        <f t="shared" si="6"/>
        <v>3</v>
      </c>
      <c r="S18" s="29">
        <f t="shared" si="7"/>
        <v>0</v>
      </c>
      <c r="T18" s="25">
        <f t="shared" si="8"/>
        <v>21</v>
      </c>
      <c r="U18" s="29">
        <f t="shared" si="9"/>
        <v>2</v>
      </c>
      <c r="V18" s="28">
        <f t="shared" si="10"/>
        <v>10.5</v>
      </c>
      <c r="W18" s="31">
        <f t="shared" si="11"/>
        <v>7</v>
      </c>
      <c r="X18" t="s">
        <v>2</v>
      </c>
    </row>
    <row r="19" spans="1:24">
      <c r="A19" s="9" t="s">
        <v>41</v>
      </c>
      <c r="B19" s="10"/>
      <c r="C19" s="9"/>
      <c r="D19" s="9"/>
      <c r="E19" s="9"/>
      <c r="F19" s="10"/>
      <c r="J19" s="10"/>
      <c r="N19" s="10"/>
      <c r="R19" s="25">
        <f t="shared" si="6"/>
        <v>0</v>
      </c>
      <c r="S19" s="29">
        <f t="shared" si="7"/>
        <v>0</v>
      </c>
      <c r="T19" s="25">
        <f t="shared" si="8"/>
        <v>0</v>
      </c>
      <c r="U19" s="29">
        <f t="shared" si="9"/>
        <v>0</v>
      </c>
      <c r="V19" s="28">
        <f t="shared" si="10"/>
        <v>0</v>
      </c>
      <c r="W19" s="31">
        <f t="shared" si="11"/>
        <v>0</v>
      </c>
      <c r="X19" t="s">
        <v>2</v>
      </c>
    </row>
    <row r="20" spans="1:24">
      <c r="A20" s="17" t="s">
        <v>32</v>
      </c>
      <c r="B20" s="10"/>
      <c r="C20" s="8"/>
      <c r="D20" s="8"/>
      <c r="E20" s="8"/>
      <c r="F20" s="10"/>
      <c r="G20" s="8"/>
      <c r="H20" s="8"/>
      <c r="I20" s="8"/>
      <c r="J20" s="10"/>
      <c r="K20" s="8"/>
      <c r="L20" s="8"/>
      <c r="M20" s="8"/>
      <c r="N20" s="10">
        <v>3</v>
      </c>
      <c r="O20" s="8">
        <v>1</v>
      </c>
      <c r="P20" s="8">
        <v>7</v>
      </c>
      <c r="Q20" s="8">
        <v>0</v>
      </c>
      <c r="R20" s="25">
        <f t="shared" ref="R20:U21" si="12">SUM(N20,J20,F20,B20)</f>
        <v>3</v>
      </c>
      <c r="S20" s="29">
        <f t="shared" si="12"/>
        <v>1</v>
      </c>
      <c r="T20" s="25">
        <f t="shared" si="12"/>
        <v>7</v>
      </c>
      <c r="U20" s="29">
        <f t="shared" si="12"/>
        <v>0</v>
      </c>
      <c r="V20" s="28">
        <f>IF(U20=0,0,T20/U20)</f>
        <v>0</v>
      </c>
      <c r="W20" s="31">
        <f>IF(T20=0,0,T20/R20)</f>
        <v>2.3333333333333335</v>
      </c>
      <c r="X20" t="s">
        <v>2</v>
      </c>
    </row>
    <row r="21" spans="1:24">
      <c r="A21" s="9"/>
      <c r="B21" s="10"/>
      <c r="C21" s="9"/>
      <c r="D21" s="9"/>
      <c r="E21" s="9"/>
      <c r="F21" s="10"/>
      <c r="J21" s="10"/>
      <c r="N21" s="10"/>
      <c r="R21" s="25">
        <f t="shared" si="12"/>
        <v>0</v>
      </c>
      <c r="S21" s="29">
        <f t="shared" si="12"/>
        <v>0</v>
      </c>
      <c r="T21" s="25">
        <f t="shared" si="12"/>
        <v>0</v>
      </c>
      <c r="U21" s="29">
        <f t="shared" si="12"/>
        <v>0</v>
      </c>
      <c r="V21" s="28">
        <f>IF(U21=0,0,T21/U21)</f>
        <v>0</v>
      </c>
      <c r="W21" s="31">
        <f>IF(T21=0,0,T21/R21)</f>
        <v>0</v>
      </c>
      <c r="X21" t="s">
        <v>2</v>
      </c>
    </row>
  </sheetData>
  <phoneticPr fontId="0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Batting - Friendlies</vt:lpstr>
      <vt:lpstr>Batting - CUP</vt:lpstr>
      <vt:lpstr>Batting - League</vt:lpstr>
      <vt:lpstr>Bowling - Friendlies</vt:lpstr>
      <vt:lpstr>Bowling - CUP</vt:lpstr>
      <vt:lpstr>Bowling - League</vt:lpstr>
    </vt:vector>
  </TitlesOfParts>
  <Company>Nokia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Banks</dc:creator>
  <cp:lastModifiedBy>Russell Golding</cp:lastModifiedBy>
  <cp:lastPrinted>2003-09-30T13:31:06Z</cp:lastPrinted>
  <dcterms:created xsi:type="dcterms:W3CDTF">1998-08-26T17:18:15Z</dcterms:created>
  <dcterms:modified xsi:type="dcterms:W3CDTF">2010-09-03T11:00:02Z</dcterms:modified>
</cp:coreProperties>
</file>